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paju\Desktop\"/>
    </mc:Choice>
  </mc:AlternateContent>
  <bookViews>
    <workbookView xWindow="-105" yWindow="-105" windowWidth="23250" windowHeight="12570"/>
  </bookViews>
  <sheets>
    <sheet name="공사(신규)" sheetId="7" r:id="rId1"/>
    <sheet name="(공사-신규) 작성요령" sheetId="8" state="hidden" r:id="rId2"/>
    <sheet name="공사(장기)" sheetId="9" r:id="rId3"/>
    <sheet name="용역" sheetId="5" r:id="rId4"/>
    <sheet name="물품" sheetId="4" r:id="rId5"/>
  </sheets>
  <externalReferences>
    <externalReference r:id="rId6"/>
  </externalReferences>
  <definedNames>
    <definedName name="_xlnm._FilterDatabase" localSheetId="0" hidden="1">'공사(신규)'!$A$4:$U$465</definedName>
    <definedName name="_xlnm._FilterDatabase" localSheetId="4" hidden="1">물품!$A$3:$G$199</definedName>
    <definedName name="_xlnm._FilterDatabase" localSheetId="3" hidden="1">용역!$A$3:$N$460</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9" i="7" l="1"/>
  <c r="J69" i="7"/>
  <c r="I71" i="7"/>
  <c r="J71" i="7"/>
  <c r="I72" i="7"/>
  <c r="J72" i="7"/>
  <c r="I73" i="7"/>
  <c r="J73" i="7"/>
  <c r="I139" i="7"/>
  <c r="I140" i="7"/>
  <c r="K39" i="7"/>
  <c r="K214" i="7"/>
  <c r="J270" i="7"/>
  <c r="J273" i="7"/>
  <c r="J275" i="7"/>
  <c r="J276" i="7"/>
  <c r="J277" i="7"/>
  <c r="J278" i="7"/>
  <c r="J279" i="7"/>
  <c r="J280" i="7"/>
  <c r="J281" i="7"/>
  <c r="J282" i="7"/>
  <c r="J284" i="7"/>
  <c r="J285" i="7"/>
  <c r="J286" i="7"/>
  <c r="J287" i="7"/>
  <c r="J288" i="7"/>
  <c r="E297" i="5" l="1"/>
  <c r="J6" i="9"/>
  <c r="J11" i="9"/>
  <c r="J10" i="9"/>
  <c r="L144" i="7"/>
  <c r="L359" i="7"/>
  <c r="L143" i="7"/>
  <c r="L142" i="7"/>
  <c r="L141" i="7"/>
  <c r="L140" i="7"/>
  <c r="L139" i="7"/>
  <c r="L358" i="7"/>
  <c r="L357" i="7"/>
  <c r="L74" i="7"/>
  <c r="L138" i="7"/>
  <c r="L156" i="7" l="1"/>
  <c r="L368" i="7"/>
  <c r="L173" i="7" l="1"/>
  <c r="L172" i="7"/>
  <c r="L171" i="7"/>
  <c r="L170" i="7"/>
  <c r="L169" i="7"/>
  <c r="L168" i="7"/>
  <c r="L167" i="7"/>
  <c r="L166" i="7"/>
  <c r="L165" i="7"/>
  <c r="L164" i="7"/>
  <c r="L163" i="7"/>
  <c r="L162" i="7"/>
  <c r="L161" i="7"/>
  <c r="L428" i="7" l="1"/>
  <c r="L16" i="7"/>
  <c r="L159" i="7" l="1"/>
  <c r="L269" i="7" l="1"/>
  <c r="L268" i="7"/>
  <c r="L267" i="7"/>
  <c r="L266" i="7"/>
  <c r="L265" i="7"/>
  <c r="L264" i="7"/>
  <c r="L83" i="7" l="1"/>
  <c r="L82" i="7"/>
  <c r="L79" i="7"/>
  <c r="J9" i="9" l="1"/>
  <c r="J8" i="9"/>
  <c r="J7" i="9"/>
  <c r="L65" i="7" l="1"/>
  <c r="L400" i="7" l="1"/>
  <c r="L22" i="7" l="1"/>
  <c r="L21" i="7"/>
  <c r="L20" i="7"/>
  <c r="L11" i="7"/>
  <c r="L18" i="7"/>
  <c r="L91" i="7" l="1"/>
  <c r="L179" i="7"/>
  <c r="L178" i="7"/>
  <c r="L177" i="7"/>
  <c r="L190" i="7"/>
  <c r="L75" i="7" l="1"/>
  <c r="L70" i="7"/>
  <c r="L28" i="7"/>
  <c r="L136" i="7"/>
  <c r="L459" i="7" l="1"/>
  <c r="M459" i="7" s="1"/>
  <c r="L455" i="7"/>
  <c r="M455" i="7" s="1"/>
  <c r="L59" i="7"/>
  <c r="M59" i="7" s="1"/>
  <c r="L58" i="7"/>
  <c r="M58" i="7" s="1"/>
  <c r="L436" i="7" l="1"/>
  <c r="M436" i="7" s="1"/>
  <c r="L435" i="7"/>
  <c r="M435" i="7" s="1"/>
  <c r="L407" i="7"/>
  <c r="M407" i="7" s="1"/>
  <c r="L406" i="7"/>
  <c r="M406" i="7" s="1"/>
  <c r="L405" i="7"/>
  <c r="M405" i="7" s="1"/>
  <c r="L404" i="7"/>
  <c r="M404" i="7" s="1"/>
  <c r="L403" i="7"/>
  <c r="M403" i="7" s="1"/>
  <c r="L402" i="7"/>
  <c r="M402" i="7" s="1"/>
  <c r="L356" i="7"/>
  <c r="M356" i="7" s="1"/>
  <c r="L355" i="7"/>
  <c r="M355" i="7" s="1"/>
  <c r="L67" i="7"/>
  <c r="M67" i="7" s="1"/>
  <c r="L158" i="7" l="1"/>
  <c r="L157" i="7"/>
  <c r="L86" i="7"/>
  <c r="L40" i="7"/>
  <c r="L454" i="7" l="1"/>
  <c r="L410" i="7"/>
  <c r="L381" i="7"/>
  <c r="L380" i="7"/>
  <c r="L247" i="7"/>
  <c r="L246" i="7"/>
  <c r="L245" i="7"/>
  <c r="L244" i="7"/>
  <c r="L243" i="7"/>
  <c r="L242" i="7"/>
  <c r="L241" i="7"/>
  <c r="L240" i="7"/>
  <c r="L239" i="7"/>
  <c r="L155" i="7" l="1"/>
  <c r="L128" i="7" l="1"/>
  <c r="L7" i="7"/>
  <c r="L442" i="7" l="1"/>
  <c r="L441" i="7"/>
  <c r="L440" i="7"/>
  <c r="L439" i="7"/>
  <c r="L438" i="7"/>
  <c r="L437" i="7"/>
  <c r="L360" i="7"/>
  <c r="L146" i="7"/>
  <c r="L145" i="7"/>
  <c r="L39" i="7"/>
  <c r="L38" i="7"/>
  <c r="L37" i="7"/>
  <c r="L36" i="7"/>
  <c r="L35" i="7"/>
  <c r="L34" i="7"/>
  <c r="L33" i="7"/>
  <c r="L32" i="7"/>
  <c r="L31" i="7"/>
  <c r="L30" i="7"/>
  <c r="L29" i="7"/>
  <c r="L460" i="7" l="1"/>
  <c r="L429" i="7"/>
  <c r="L367" i="7"/>
  <c r="L366" i="7"/>
  <c r="L365" i="7"/>
  <c r="L364" i="7"/>
  <c r="L363" i="7"/>
  <c r="L362" i="7"/>
  <c r="L361" i="7"/>
  <c r="L154" i="7"/>
  <c r="L153" i="7"/>
  <c r="L152" i="7"/>
  <c r="L189" i="7"/>
  <c r="L188" i="7"/>
  <c r="L151" i="7"/>
  <c r="M151" i="7" s="1"/>
  <c r="L150" i="7"/>
  <c r="M150" i="7" s="1"/>
  <c r="L149" i="7"/>
  <c r="M149" i="7" s="1"/>
  <c r="L148" i="7"/>
  <c r="M148" i="7" s="1"/>
  <c r="L147" i="7"/>
  <c r="M147" i="7" s="1"/>
  <c r="L90" i="7"/>
  <c r="L81" i="7"/>
  <c r="L80" i="7"/>
  <c r="L89" i="7"/>
  <c r="L85" i="7"/>
  <c r="L77" i="7"/>
  <c r="L84" i="7"/>
  <c r="L27" i="7"/>
  <c r="L135" i="7"/>
  <c r="L176" i="7"/>
  <c r="L12" i="7"/>
  <c r="L13" i="7"/>
  <c r="L14" i="7"/>
  <c r="L15" i="7"/>
  <c r="L17" i="7"/>
  <c r="L19" i="7"/>
  <c r="L23" i="7"/>
  <c r="L24" i="7"/>
  <c r="L25" i="7"/>
  <c r="L26" i="7"/>
  <c r="L456" i="7"/>
  <c r="L214" i="7"/>
  <c r="L215" i="7"/>
  <c r="L216" i="7"/>
  <c r="L64" i="7" l="1"/>
  <c r="L6" i="7" l="1"/>
  <c r="L252" i="7" l="1"/>
  <c r="L251" i="7"/>
  <c r="L131" i="7" l="1"/>
  <c r="L130" i="7"/>
  <c r="L408" i="7" l="1"/>
  <c r="L347" i="7" l="1"/>
  <c r="L345" i="7"/>
  <c r="L5" i="7" l="1"/>
  <c r="L66" i="7"/>
  <c r="D12" i="8" l="1"/>
</calcChain>
</file>

<file path=xl/comments1.xml><?xml version="1.0" encoding="utf-8"?>
<comments xmlns="http://schemas.openxmlformats.org/spreadsheetml/2006/main">
  <authors>
    <author>user</author>
  </authors>
  <commentList>
    <comment ref="A4" authorId="0" shapeId="0">
      <text>
        <r>
          <rPr>
            <b/>
            <sz val="9"/>
            <color indexed="81"/>
            <rFont val="돋움"/>
            <family val="3"/>
            <charset val="129"/>
          </rPr>
          <t xml:space="preserve">필수입력사항
</t>
        </r>
        <r>
          <rPr>
            <b/>
            <sz val="9"/>
            <color indexed="81"/>
            <rFont val="Tahoma"/>
            <family val="2"/>
          </rPr>
          <t>(YYYY)</t>
        </r>
      </text>
    </comment>
    <comment ref="B4" authorId="0" shapeId="0">
      <text>
        <r>
          <rPr>
            <b/>
            <sz val="9"/>
            <color indexed="81"/>
            <rFont val="돋움"/>
            <family val="3"/>
            <charset val="129"/>
          </rPr>
          <t xml:space="preserve">필수입력사항
</t>
        </r>
        <r>
          <rPr>
            <b/>
            <sz val="9"/>
            <color indexed="81"/>
            <rFont val="Tahoma"/>
            <family val="2"/>
          </rPr>
          <t>(MM)</t>
        </r>
      </text>
    </comment>
  </commentList>
</comments>
</file>

<file path=xl/comments2.xml><?xml version="1.0" encoding="utf-8"?>
<comments xmlns="http://schemas.openxmlformats.org/spreadsheetml/2006/main">
  <authors>
    <author>Registered User</author>
    <author>ljm</author>
  </authors>
  <commentList>
    <comment ref="A4" authorId="0" shapeId="0">
      <text>
        <r>
          <rPr>
            <b/>
            <sz val="9"/>
            <color indexed="81"/>
            <rFont val="돋움"/>
            <family val="3"/>
            <charset val="129"/>
          </rPr>
          <t xml:space="preserve">필수입력사항
</t>
        </r>
        <r>
          <rPr>
            <b/>
            <sz val="9"/>
            <color indexed="81"/>
            <rFont val="Tahoma"/>
            <family val="2"/>
          </rPr>
          <t>(YYYY)</t>
        </r>
        <r>
          <rPr>
            <sz val="9"/>
            <color indexed="81"/>
            <rFont val="Tahoma"/>
            <family val="2"/>
          </rPr>
          <t xml:space="preserve">
</t>
        </r>
      </text>
    </comment>
    <comment ref="B4" authorId="0" shapeId="0">
      <text>
        <r>
          <rPr>
            <b/>
            <sz val="9"/>
            <color indexed="81"/>
            <rFont val="돋움"/>
            <family val="3"/>
            <charset val="129"/>
          </rPr>
          <t>필수입력사항</t>
        </r>
        <r>
          <rPr>
            <b/>
            <sz val="9"/>
            <color indexed="81"/>
            <rFont val="Tahoma"/>
            <family val="2"/>
          </rPr>
          <t xml:space="preserve">
(MM)</t>
        </r>
      </text>
    </comment>
    <comment ref="C4" authorId="0" shapeId="0">
      <text>
        <r>
          <rPr>
            <b/>
            <sz val="9"/>
            <color indexed="81"/>
            <rFont val="돋움"/>
            <family val="3"/>
            <charset val="129"/>
          </rPr>
          <t>필수입력사항</t>
        </r>
        <r>
          <rPr>
            <sz val="9"/>
            <color indexed="81"/>
            <rFont val="Tahoma"/>
            <family val="2"/>
          </rPr>
          <t xml:space="preserve">
</t>
        </r>
      </text>
    </comment>
    <comment ref="D4" authorId="0" shapeId="0">
      <text>
        <r>
          <rPr>
            <b/>
            <sz val="9"/>
            <color indexed="81"/>
            <rFont val="돋움"/>
            <family val="3"/>
            <charset val="129"/>
          </rPr>
          <t>필수입력사항</t>
        </r>
        <r>
          <rPr>
            <sz val="9"/>
            <color indexed="81"/>
            <rFont val="Tahoma"/>
            <family val="2"/>
          </rPr>
          <t xml:space="preserve">
</t>
        </r>
      </text>
    </comment>
    <comment ref="L4" authorId="1" shapeId="0">
      <text>
        <r>
          <rPr>
            <b/>
            <sz val="9"/>
            <color indexed="81"/>
            <rFont val="굴림"/>
            <family val="3"/>
            <charset val="129"/>
          </rPr>
          <t>(3-3-4-4-3
;17자리)</t>
        </r>
        <r>
          <rPr>
            <sz val="9"/>
            <color indexed="81"/>
            <rFont val="굴림"/>
            <family val="3"/>
            <charset val="129"/>
          </rPr>
          <t xml:space="preserve">
디브레인 상의 예산구조 코드 : </t>
        </r>
        <r>
          <rPr>
            <b/>
            <sz val="9"/>
            <color indexed="10"/>
            <rFont val="굴림"/>
            <family val="3"/>
            <charset val="129"/>
          </rPr>
          <t>국가기관만 기록</t>
        </r>
      </text>
    </comment>
  </commentList>
</comments>
</file>

<file path=xl/sharedStrings.xml><?xml version="1.0" encoding="utf-8"?>
<sst xmlns="http://schemas.openxmlformats.org/spreadsheetml/2006/main" count="7103" uniqueCount="2622">
  <si>
    <t>부서명</t>
    <phoneticPr fontId="1" type="noConversion"/>
  </si>
  <si>
    <t>발주시기(년/월)</t>
    <phoneticPr fontId="1" type="noConversion"/>
  </si>
  <si>
    <t>사업명</t>
    <phoneticPr fontId="5" type="noConversion"/>
  </si>
  <si>
    <t>발주물량 또는 규모</t>
    <phoneticPr fontId="1" type="noConversion"/>
  </si>
  <si>
    <t>금년도 집행금액</t>
    <phoneticPr fontId="5" type="noConversion"/>
  </si>
  <si>
    <t>집행잔액</t>
    <phoneticPr fontId="5" type="noConversion"/>
  </si>
  <si>
    <t>전년도 집행금액</t>
    <phoneticPr fontId="5" type="noConversion"/>
  </si>
  <si>
    <t>총부기금액</t>
    <phoneticPr fontId="5" type="noConversion"/>
  </si>
  <si>
    <t>국고보조금액</t>
    <phoneticPr fontId="5" type="noConversion"/>
  </si>
  <si>
    <t>예산코드(17자리)</t>
    <phoneticPr fontId="5" type="noConversion"/>
  </si>
  <si>
    <t>계속비전환여부</t>
    <phoneticPr fontId="5" type="noConversion"/>
  </si>
  <si>
    <t>부서명</t>
    <phoneticPr fontId="5" type="noConversion"/>
  </si>
  <si>
    <t>담당자</t>
    <phoneticPr fontId="5" type="noConversion"/>
  </si>
  <si>
    <t>연락처</t>
    <phoneticPr fontId="5" type="noConversion"/>
  </si>
  <si>
    <t>비고</t>
    <phoneticPr fontId="5" type="noConversion"/>
  </si>
  <si>
    <t>자체조달</t>
  </si>
  <si>
    <t>전문</t>
  </si>
  <si>
    <t>홍길동</t>
    <phoneticPr fontId="5" type="noConversion"/>
  </si>
  <si>
    <t>토건</t>
  </si>
  <si>
    <t>토목</t>
  </si>
  <si>
    <t>건축</t>
  </si>
  <si>
    <t>(단위:원)</t>
    <phoneticPr fontId="5" type="noConversion"/>
  </si>
  <si>
    <r>
      <t xml:space="preserve">발주년도 </t>
    </r>
    <r>
      <rPr>
        <b/>
        <sz val="11"/>
        <color indexed="10"/>
        <rFont val="굴림"/>
        <family val="3"/>
        <charset val="129"/>
      </rPr>
      <t>*</t>
    </r>
    <phoneticPr fontId="5" type="noConversion"/>
  </si>
  <si>
    <r>
      <t xml:space="preserve">발주월 </t>
    </r>
    <r>
      <rPr>
        <b/>
        <sz val="11"/>
        <color indexed="10"/>
        <rFont val="굴림"/>
        <family val="3"/>
        <charset val="129"/>
      </rPr>
      <t>*</t>
    </r>
    <phoneticPr fontId="5" type="noConversion"/>
  </si>
  <si>
    <r>
      <t xml:space="preserve">조달방식 </t>
    </r>
    <r>
      <rPr>
        <b/>
        <sz val="11"/>
        <color indexed="10"/>
        <rFont val="굴림"/>
        <family val="3"/>
        <charset val="129"/>
      </rPr>
      <t>*</t>
    </r>
    <phoneticPr fontId="5" type="noConversion"/>
  </si>
  <si>
    <r>
      <t xml:space="preserve">공사명 </t>
    </r>
    <r>
      <rPr>
        <b/>
        <sz val="11"/>
        <color indexed="10"/>
        <rFont val="굴림"/>
        <family val="3"/>
        <charset val="129"/>
      </rPr>
      <t>*</t>
    </r>
    <phoneticPr fontId="5" type="noConversion"/>
  </si>
  <si>
    <r>
      <t xml:space="preserve">공사지역 </t>
    </r>
    <r>
      <rPr>
        <b/>
        <sz val="11"/>
        <color indexed="10"/>
        <rFont val="굴림"/>
        <family val="3"/>
        <charset val="129"/>
      </rPr>
      <t>*</t>
    </r>
    <phoneticPr fontId="5" type="noConversion"/>
  </si>
  <si>
    <t>공종</t>
    <phoneticPr fontId="5" type="noConversion"/>
  </si>
  <si>
    <t>계약방법</t>
    <phoneticPr fontId="5" type="noConversion"/>
  </si>
  <si>
    <t>발주도급금액</t>
    <phoneticPr fontId="5" type="noConversion"/>
  </si>
  <si>
    <t>발주관급자재비</t>
    <phoneticPr fontId="5" type="noConversion"/>
  </si>
  <si>
    <t>발주기타금액</t>
    <phoneticPr fontId="5" type="noConversion"/>
  </si>
  <si>
    <t>발주합계금액</t>
    <phoneticPr fontId="5" type="noConversion"/>
  </si>
  <si>
    <t>금차도급금액</t>
    <phoneticPr fontId="5" type="noConversion"/>
  </si>
  <si>
    <t>국고보조금액</t>
    <phoneticPr fontId="5" type="noConversion"/>
  </si>
  <si>
    <t>담당자</t>
    <phoneticPr fontId="5" type="noConversion"/>
  </si>
  <si>
    <t>전화번호</t>
    <phoneticPr fontId="5" type="noConversion"/>
  </si>
  <si>
    <t>협정여부</t>
    <phoneticPr fontId="5" type="noConversion"/>
  </si>
  <si>
    <t>비고란</t>
    <phoneticPr fontId="5" type="noConversion"/>
  </si>
  <si>
    <t xml:space="preserve">수의계약사유 </t>
    <phoneticPr fontId="5" type="noConversion"/>
  </si>
  <si>
    <t>경기도</t>
  </si>
  <si>
    <t>제한경쟁</t>
  </si>
  <si>
    <t>비협정</t>
    <phoneticPr fontId="5" type="noConversion"/>
  </si>
  <si>
    <t>소액수의</t>
    <phoneticPr fontId="5" type="noConversion"/>
  </si>
  <si>
    <t>일반경쟁</t>
  </si>
  <si>
    <t>전기</t>
  </si>
  <si>
    <t>항목</t>
    <phoneticPr fontId="5" type="noConversion"/>
  </si>
  <si>
    <t>필수입력여부</t>
    <phoneticPr fontId="5" type="noConversion"/>
  </si>
  <si>
    <t>입력방법</t>
    <phoneticPr fontId="5" type="noConversion"/>
  </si>
  <si>
    <t>입력예시</t>
    <phoneticPr fontId="5" type="noConversion"/>
  </si>
  <si>
    <r>
      <t xml:space="preserve">발주년도 </t>
    </r>
    <r>
      <rPr>
        <b/>
        <sz val="11"/>
        <color indexed="10"/>
        <rFont val="굴림"/>
        <family val="3"/>
        <charset val="129"/>
      </rPr>
      <t>*</t>
    </r>
    <phoneticPr fontId="5" type="noConversion"/>
  </si>
  <si>
    <t>필수</t>
    <phoneticPr fontId="5" type="noConversion"/>
  </si>
  <si>
    <t>필수입력사항(YYYY)</t>
    <phoneticPr fontId="5" type="noConversion"/>
  </si>
  <si>
    <r>
      <t xml:space="preserve">발주월 </t>
    </r>
    <r>
      <rPr>
        <b/>
        <sz val="11"/>
        <color indexed="10"/>
        <rFont val="굴림"/>
        <family val="3"/>
        <charset val="129"/>
      </rPr>
      <t>*</t>
    </r>
    <phoneticPr fontId="5" type="noConversion"/>
  </si>
  <si>
    <t>필수</t>
    <phoneticPr fontId="5" type="noConversion"/>
  </si>
  <si>
    <t>필수입력사항(MM)</t>
    <phoneticPr fontId="5" type="noConversion"/>
  </si>
  <si>
    <t>중앙조달/자체조달 중 택1</t>
    <phoneticPr fontId="5" type="noConversion"/>
  </si>
  <si>
    <t>자체조달</t>
    <phoneticPr fontId="5" type="noConversion"/>
  </si>
  <si>
    <r>
      <t xml:space="preserve">공사명 </t>
    </r>
    <r>
      <rPr>
        <b/>
        <sz val="11"/>
        <color indexed="10"/>
        <rFont val="굴림"/>
        <family val="3"/>
        <charset val="129"/>
      </rPr>
      <t>*</t>
    </r>
    <phoneticPr fontId="5" type="noConversion"/>
  </si>
  <si>
    <t>필수</t>
    <phoneticPr fontId="5" type="noConversion"/>
  </si>
  <si>
    <t>공사명 입력</t>
    <phoneticPr fontId="5" type="noConversion"/>
  </si>
  <si>
    <r>
      <t xml:space="preserve">공사지역 </t>
    </r>
    <r>
      <rPr>
        <b/>
        <sz val="11"/>
        <color indexed="10"/>
        <rFont val="굴림"/>
        <family val="3"/>
        <charset val="129"/>
      </rPr>
      <t>*</t>
    </r>
    <phoneticPr fontId="5" type="noConversion"/>
  </si>
  <si>
    <t>필수</t>
  </si>
  <si>
    <t>서울특별시 / 부산광역시 / 대구광역시 / 인천광역시 / 
광주광역시 / 대전광역시 / 울산광역시 / 세종특별자치시 / 
경기도 / 강원도 / 충청북도 / 충청남도 / 전라북도 / 
전라남도 / 경상북도 / 경상남도 / 제주특별자치도 / 국외소재 중 택1</t>
    <phoneticPr fontId="5" type="noConversion"/>
  </si>
  <si>
    <t>대전광역시</t>
    <phoneticPr fontId="5" type="noConversion"/>
  </si>
  <si>
    <t>공종</t>
    <phoneticPr fontId="5" type="noConversion"/>
  </si>
  <si>
    <t>토건/ 토목/ 건축/ 전문/ 전기/ 통신/ 소방/ 기타 중 택 1</t>
    <phoneticPr fontId="5" type="noConversion"/>
  </si>
  <si>
    <t>건축</t>
    <phoneticPr fontId="5" type="noConversion"/>
  </si>
  <si>
    <t>계약방법</t>
    <phoneticPr fontId="5" type="noConversion"/>
  </si>
  <si>
    <t>일반경쟁, 제한경쟁, 지명경쟁, 수의계약, 턴키, 기술제안, 대안 중 택1</t>
    <phoneticPr fontId="5" type="noConversion"/>
  </si>
  <si>
    <t>수의계약</t>
    <phoneticPr fontId="5" type="noConversion"/>
  </si>
  <si>
    <t>발주도급금액</t>
  </si>
  <si>
    <t>노무를 제공하고 수취하는 공사관련 금액</t>
  </si>
  <si>
    <t>발주관급자재비</t>
    <phoneticPr fontId="5" type="noConversion"/>
  </si>
  <si>
    <t>발주기관이 제공하는 공사자재 금액</t>
  </si>
  <si>
    <t>발주기타금액</t>
    <phoneticPr fontId="5" type="noConversion"/>
  </si>
  <si>
    <t>발주합계금액</t>
    <phoneticPr fontId="5" type="noConversion"/>
  </si>
  <si>
    <t>발주도급액+발주관급자재비+기타 자동입력</t>
    <phoneticPr fontId="5" type="noConversion"/>
  </si>
  <si>
    <t>금차도급금액</t>
    <phoneticPr fontId="5" type="noConversion"/>
  </si>
  <si>
    <t>장기초년도 요청인 경우 금차년도 집행예정액 입력</t>
    <phoneticPr fontId="5" type="noConversion"/>
  </si>
  <si>
    <t>예산코드(17자리)</t>
    <phoneticPr fontId="5" type="noConversion"/>
  </si>
  <si>
    <t>(3-3-4-4-3;17자리)
디브레인 상의 예산구조 코드 : 국가기관만 기록</t>
    <phoneticPr fontId="5" type="noConversion"/>
  </si>
  <si>
    <t>01012312341234123</t>
    <phoneticPr fontId="5" type="noConversion"/>
  </si>
  <si>
    <t>부서명</t>
    <phoneticPr fontId="5" type="noConversion"/>
  </si>
  <si>
    <t>해당부서 입력</t>
    <phoneticPr fontId="5" type="noConversion"/>
  </si>
  <si>
    <t>환경관리과</t>
    <phoneticPr fontId="5" type="noConversion"/>
  </si>
  <si>
    <t>담당자</t>
    <phoneticPr fontId="5" type="noConversion"/>
  </si>
  <si>
    <t>담당자명 입력</t>
    <phoneticPr fontId="5" type="noConversion"/>
  </si>
  <si>
    <t>전화번호</t>
    <phoneticPr fontId="5" type="noConversion"/>
  </si>
  <si>
    <t>담당자 연락처 입력</t>
    <phoneticPr fontId="5" type="noConversion"/>
  </si>
  <si>
    <t>042-111-1234</t>
    <phoneticPr fontId="5" type="noConversion"/>
  </si>
  <si>
    <t>협정여부</t>
    <phoneticPr fontId="5" type="noConversion"/>
  </si>
  <si>
    <t xml:space="preserve">국제 입찰 대상일 경우에만 입력(협정 or 비협정) </t>
    <phoneticPr fontId="5" type="noConversion"/>
  </si>
  <si>
    <t>비협정</t>
    <phoneticPr fontId="5" type="noConversion"/>
  </si>
  <si>
    <t>비고란</t>
    <phoneticPr fontId="5" type="noConversion"/>
  </si>
  <si>
    <t>수의계약사유</t>
    <phoneticPr fontId="5" type="noConversion"/>
  </si>
  <si>
    <t>조건필수</t>
    <phoneticPr fontId="5" type="noConversion"/>
  </si>
  <si>
    <t>계약방법이 '수의계약'일 경우, 수의계약사유 필수 입력(250자 제한)
국가계약법 적용기관 : 국가계약법시행령 제26조 참조 작성
지방계약법 적용기관 : 지방계약법시행령 제25조 참조 작성
기타법 적용기관 : 해당 기타법 참조 작성</t>
    <phoneticPr fontId="5" type="noConversion"/>
  </si>
  <si>
    <t>발주년도 *</t>
    <phoneticPr fontId="5" type="noConversion"/>
  </si>
  <si>
    <t>발주월 *</t>
    <phoneticPr fontId="5" type="noConversion"/>
  </si>
  <si>
    <t>조달방식 *</t>
    <phoneticPr fontId="5" type="noConversion"/>
  </si>
  <si>
    <t>공사명 *</t>
    <phoneticPr fontId="5" type="noConversion"/>
  </si>
  <si>
    <t>공종</t>
    <phoneticPr fontId="5" type="noConversion"/>
  </si>
  <si>
    <t>2021년도 발주계획(장기계속공사)</t>
    <phoneticPr fontId="5" type="noConversion"/>
  </si>
  <si>
    <t>2021년도 발주계획(용역)</t>
    <phoneticPr fontId="5" type="noConversion"/>
  </si>
  <si>
    <t>2021년도 발주계획(물품)</t>
    <phoneticPr fontId="5" type="noConversion"/>
  </si>
  <si>
    <t>국고보조사업인 경우 보조액 기록 : 국가기관 외 기관</t>
    <phoneticPr fontId="5" type="noConversion"/>
  </si>
  <si>
    <t>2021년도 발주계획(단년도 신규공사)</t>
    <phoneticPr fontId="5" type="noConversion"/>
  </si>
  <si>
    <t>과업내용 및 규모</t>
    <phoneticPr fontId="1" type="noConversion"/>
  </si>
  <si>
    <t>발주예정액(원)</t>
    <phoneticPr fontId="1" type="noConversion"/>
  </si>
  <si>
    <t>사업량 또는 사업규모</t>
    <phoneticPr fontId="5" type="noConversion"/>
  </si>
  <si>
    <t>사업량 또는 사업규모</t>
    <phoneticPr fontId="12" type="noConversion"/>
  </si>
  <si>
    <t>수의계약</t>
  </si>
  <si>
    <t>여성기업</t>
    <phoneticPr fontId="12" type="noConversion"/>
  </si>
  <si>
    <t>소액수의</t>
    <phoneticPr fontId="5" type="noConversion"/>
  </si>
  <si>
    <t>장애인기업</t>
    <phoneticPr fontId="12" type="noConversion"/>
  </si>
  <si>
    <t>위전3리 수로 및 구거정비</t>
    <phoneticPr fontId="12" type="noConversion"/>
  </si>
  <si>
    <t>여성기업</t>
    <phoneticPr fontId="12" type="noConversion"/>
  </si>
  <si>
    <t>위전3리 하수도 정비</t>
    <phoneticPr fontId="12" type="noConversion"/>
  </si>
  <si>
    <t>영태2리 도로확장(1)</t>
    <phoneticPr fontId="12" type="noConversion"/>
  </si>
  <si>
    <t>마을안길 정비(꽃부리큰마을)</t>
    <phoneticPr fontId="12" type="noConversion"/>
  </si>
  <si>
    <t>영태2리 도로확장(2)</t>
    <phoneticPr fontId="12" type="noConversion"/>
  </si>
  <si>
    <t>노후 개량화장실 철거</t>
    <phoneticPr fontId="12" type="noConversion"/>
  </si>
  <si>
    <t>월롱면</t>
    <phoneticPr fontId="12" type="noConversion"/>
  </si>
  <si>
    <t>월롱면</t>
    <phoneticPr fontId="12" type="noConversion"/>
  </si>
  <si>
    <t>소방시설점검 및  안전관리 용역</t>
    <phoneticPr fontId="5" type="noConversion"/>
  </si>
  <si>
    <t>전기안전관리 용역</t>
    <phoneticPr fontId="5" type="noConversion"/>
  </si>
  <si>
    <t>무인경비시스템 용역</t>
    <phoneticPr fontId="5" type="noConversion"/>
  </si>
  <si>
    <t>청사방역 및 소독용역</t>
    <phoneticPr fontId="12" type="noConversion"/>
  </si>
  <si>
    <t>읍내리 농로정비공사(1)</t>
    <phoneticPr fontId="12" type="noConversion"/>
  </si>
  <si>
    <t>장단출장소</t>
    <phoneticPr fontId="5" type="noConversion"/>
  </si>
  <si>
    <t>엄현식</t>
    <phoneticPr fontId="5" type="noConversion"/>
  </si>
  <si>
    <t>031-940-8249</t>
    <phoneticPr fontId="5" type="noConversion"/>
  </si>
  <si>
    <t>비협정</t>
    <phoneticPr fontId="5" type="noConversion"/>
  </si>
  <si>
    <t>장애인 또는 여성기업</t>
  </si>
  <si>
    <t>비협정</t>
  </si>
  <si>
    <t>여성기업</t>
    <phoneticPr fontId="5" type="noConversion"/>
  </si>
  <si>
    <t>소액수의</t>
    <phoneticPr fontId="12" type="noConversion"/>
  </si>
  <si>
    <t>하포리 농로정비공사(1)</t>
    <phoneticPr fontId="12" type="noConversion"/>
  </si>
  <si>
    <t>장단출장소</t>
    <phoneticPr fontId="5" type="noConversion"/>
  </si>
  <si>
    <t>엄현식</t>
    <phoneticPr fontId="5" type="noConversion"/>
  </si>
  <si>
    <t>031-940-8249</t>
    <phoneticPr fontId="5" type="noConversion"/>
  </si>
  <si>
    <t>읍내리 농로정비공사(2)</t>
    <phoneticPr fontId="12" type="noConversion"/>
  </si>
  <si>
    <t>장단출장소</t>
    <phoneticPr fontId="12" type="noConversion"/>
  </si>
  <si>
    <t>031-940-8249</t>
    <phoneticPr fontId="5" type="noConversion"/>
  </si>
  <si>
    <t>여성기업</t>
    <phoneticPr fontId="5" type="noConversion"/>
  </si>
  <si>
    <t>하포리 농로정비공사(2)</t>
    <phoneticPr fontId="12" type="noConversion"/>
  </si>
  <si>
    <t>장단출장소</t>
    <phoneticPr fontId="12" type="noConversion"/>
  </si>
  <si>
    <t>엄현식</t>
    <phoneticPr fontId="5" type="noConversion"/>
  </si>
  <si>
    <t>031-940-8249</t>
    <phoneticPr fontId="5" type="noConversion"/>
  </si>
  <si>
    <t>소액수의</t>
    <phoneticPr fontId="12" type="noConversion"/>
  </si>
  <si>
    <t>노상리 농로정비공사(1)</t>
    <phoneticPr fontId="12" type="noConversion"/>
  </si>
  <si>
    <t>엄현식</t>
    <phoneticPr fontId="5" type="noConversion"/>
  </si>
  <si>
    <t>031-940-8249</t>
    <phoneticPr fontId="5" type="noConversion"/>
  </si>
  <si>
    <t>소액수의</t>
    <phoneticPr fontId="5" type="noConversion"/>
  </si>
  <si>
    <t>방목리 농로정비공사</t>
    <phoneticPr fontId="12" type="noConversion"/>
  </si>
  <si>
    <t>장단출장소</t>
    <phoneticPr fontId="12" type="noConversion"/>
  </si>
  <si>
    <t>소액수의</t>
    <phoneticPr fontId="12" type="noConversion"/>
  </si>
  <si>
    <t>읍내리 농로정비공사(4)</t>
    <phoneticPr fontId="12" type="noConversion"/>
  </si>
  <si>
    <t>장단출장소</t>
    <phoneticPr fontId="5" type="noConversion"/>
  </si>
  <si>
    <t>엄현식</t>
    <phoneticPr fontId="12" type="noConversion"/>
  </si>
  <si>
    <t>031-940-8249</t>
    <phoneticPr fontId="12" type="noConversion"/>
  </si>
  <si>
    <t>장단출장소</t>
  </si>
  <si>
    <t>통일촌 공중화장실 정화조 관리 용역</t>
  </si>
  <si>
    <t>2021. 1월 ~ 12월</t>
    <phoneticPr fontId="12" type="noConversion"/>
  </si>
  <si>
    <t>2021. 1월 ~ 12월</t>
    <phoneticPr fontId="12" type="noConversion"/>
  </si>
  <si>
    <t>장단출장소 소방시설 안전관리 용역</t>
  </si>
  <si>
    <t>장단출장소 청사 무인경비 용역</t>
  </si>
  <si>
    <t>대성동 국기게양대 태극기 제작</t>
  </si>
  <si>
    <t>6매</t>
  </si>
  <si>
    <t>민통선 출입자 카드</t>
  </si>
  <si>
    <t>5000장</t>
  </si>
  <si>
    <t>금촌1동</t>
    <phoneticPr fontId="12" type="noConversion"/>
  </si>
  <si>
    <t>금촌1동 금촌통일시장 공중화장실 청소 용역</t>
    <phoneticPr fontId="12" type="noConversion"/>
  </si>
  <si>
    <t>공중화장실 유지관리(50.1㎡)</t>
    <phoneticPr fontId="12" type="noConversion"/>
  </si>
  <si>
    <t>문산천 꽃밭 조성</t>
    <phoneticPr fontId="12" type="noConversion"/>
  </si>
  <si>
    <t>기타</t>
  </si>
  <si>
    <t>문산읍</t>
    <phoneticPr fontId="12" type="noConversion"/>
  </si>
  <si>
    <t>문산읍</t>
    <phoneticPr fontId="12" type="noConversion"/>
  </si>
  <si>
    <t>강지효</t>
    <phoneticPr fontId="12" type="noConversion"/>
  </si>
  <si>
    <t>031-940-8014</t>
    <phoneticPr fontId="12" type="noConversion"/>
  </si>
  <si>
    <t>지방계약법 시행령 제25조제1항제5호</t>
    <phoneticPr fontId="12" type="noConversion"/>
  </si>
  <si>
    <t>이천2리 마을안길 정비</t>
  </si>
  <si>
    <t>구경모</t>
    <phoneticPr fontId="12" type="noConversion"/>
  </si>
  <si>
    <t>031-940-8646</t>
    <phoneticPr fontId="12" type="noConversion"/>
  </si>
  <si>
    <t>지방계약법 시행령 제25조제1항제5호</t>
    <phoneticPr fontId="12" type="noConversion"/>
  </si>
  <si>
    <t>당동1리 보행도로(산책로) 신설</t>
  </si>
  <si>
    <t>문산읍</t>
  </si>
  <si>
    <t>구경모</t>
  </si>
  <si>
    <t>031-940-8646</t>
  </si>
  <si>
    <t>지방계약법 시행령 제25조제1항제5호</t>
  </si>
  <si>
    <t>마정4리 마을안길 보수</t>
  </si>
  <si>
    <t>운천3리 가드레일 설치</t>
  </si>
  <si>
    <t>운천4리 가드레일 설치</t>
  </si>
  <si>
    <t>내포4리 마을안길 정비</t>
  </si>
  <si>
    <t>당동2리 배수로 덮개 설치</t>
    <phoneticPr fontId="12" type="noConversion"/>
  </si>
  <si>
    <t>당동2리 배수로 정비</t>
  </si>
  <si>
    <t>당동2리 배수로 설치</t>
  </si>
  <si>
    <t>사목1리 배수시설 설치</t>
  </si>
  <si>
    <t>사목3리 하수관로 정비</t>
  </si>
  <si>
    <t>장산1리 도로 배수시설 설치</t>
  </si>
  <si>
    <t>장산2리 배수로 정비</t>
  </si>
  <si>
    <t>선유4리 마을안길 정비</t>
  </si>
  <si>
    <t>사목리 마을환경 정비</t>
  </si>
  <si>
    <t>문산노을길 꽃밭 조성</t>
    <phoneticPr fontId="12" type="noConversion"/>
  </si>
  <si>
    <t>031-940-8630</t>
    <phoneticPr fontId="12" type="noConversion"/>
  </si>
  <si>
    <t>박관철</t>
    <phoneticPr fontId="12" type="noConversion"/>
  </si>
  <si>
    <t>월롱면</t>
    <phoneticPr fontId="12" type="noConversion"/>
  </si>
  <si>
    <t>감사관</t>
    <phoneticPr fontId="12" type="noConversion"/>
  </si>
  <si>
    <t>청렴행정일일자가학습시스템</t>
    <phoneticPr fontId="12" type="noConversion"/>
  </si>
  <si>
    <t>1월~12월</t>
    <phoneticPr fontId="12" type="noConversion"/>
  </si>
  <si>
    <t>고위직 부패위험성 진단</t>
    <phoneticPr fontId="12" type="noConversion"/>
  </si>
  <si>
    <t>2월~6월</t>
    <phoneticPr fontId="12" type="noConversion"/>
  </si>
  <si>
    <t>감사관</t>
    <phoneticPr fontId="12" type="noConversion"/>
  </si>
  <si>
    <t>헬프라인시스템운영</t>
    <phoneticPr fontId="12" type="noConversion"/>
  </si>
  <si>
    <t>1월~12월</t>
    <phoneticPr fontId="12" type="noConversion"/>
  </si>
  <si>
    <t>감사관</t>
    <phoneticPr fontId="13" type="noConversion"/>
  </si>
  <si>
    <t>청렴 홍보물 제작</t>
    <phoneticPr fontId="13" type="noConversion"/>
  </si>
  <si>
    <t>2,000개</t>
    <phoneticPr fontId="13" type="noConversion"/>
  </si>
  <si>
    <t>감사관</t>
    <phoneticPr fontId="13" type="noConversion"/>
  </si>
  <si>
    <t>행동강령,청탁금지법 홍보물 제작</t>
    <phoneticPr fontId="13" type="noConversion"/>
  </si>
  <si>
    <t>1,000개</t>
    <phoneticPr fontId="13" type="noConversion"/>
  </si>
  <si>
    <t>운정2동</t>
    <phoneticPr fontId="12" type="noConversion"/>
  </si>
  <si>
    <t>운정2동 홍보영상물 제작</t>
    <phoneticPr fontId="12" type="noConversion"/>
  </si>
  <si>
    <t>마을소식 등 홍보영상 제작</t>
    <phoneticPr fontId="12" type="noConversion"/>
  </si>
  <si>
    <t>임차 직장어린이집 원상복구</t>
    <phoneticPr fontId="12" type="noConversion"/>
  </si>
  <si>
    <t>자치행정과</t>
    <phoneticPr fontId="5" type="noConversion"/>
  </si>
  <si>
    <t>신석하</t>
    <phoneticPr fontId="5" type="noConversion"/>
  </si>
  <si>
    <t>031-940-4186</t>
    <phoneticPr fontId="5" type="noConversion"/>
  </si>
  <si>
    <t>이전어린이집 시설개선</t>
    <phoneticPr fontId="12" type="noConversion"/>
  </si>
  <si>
    <t>031-940-4186</t>
    <phoneticPr fontId="12" type="noConversion"/>
  </si>
  <si>
    <t>행정동우회 건물 보수</t>
  </si>
  <si>
    <t>배진영</t>
    <phoneticPr fontId="12" type="noConversion"/>
  </si>
  <si>
    <t>031-940-4965</t>
    <phoneticPr fontId="12" type="noConversion"/>
  </si>
  <si>
    <t>자치행정과</t>
    <phoneticPr fontId="12" type="noConversion"/>
  </si>
  <si>
    <t>직원단체상해보험</t>
    <phoneticPr fontId="12" type="noConversion"/>
  </si>
  <si>
    <t>단체보험가입 2500명</t>
    <phoneticPr fontId="12" type="noConversion"/>
  </si>
  <si>
    <t>직원통근버스 운행</t>
    <phoneticPr fontId="12" type="noConversion"/>
  </si>
  <si>
    <t>통근버스 10대</t>
    <phoneticPr fontId="12" type="noConversion"/>
  </si>
  <si>
    <t>무인경비시스템 유지보수</t>
  </si>
  <si>
    <t>본관 등 7개동</t>
    <phoneticPr fontId="12" type="noConversion"/>
  </si>
  <si>
    <t>복무관리시스템 유지보수</t>
  </si>
  <si>
    <t>전 부서</t>
    <phoneticPr fontId="12" type="noConversion"/>
  </si>
  <si>
    <t>표준기록관리시스템 유지보수</t>
    <phoneticPr fontId="12" type="noConversion"/>
  </si>
  <si>
    <t>연간유지보수</t>
    <phoneticPr fontId="12" type="noConversion"/>
  </si>
  <si>
    <t>역사자료보존시스템 유지보수</t>
    <phoneticPr fontId="12" type="noConversion"/>
  </si>
  <si>
    <t>연간유지보수</t>
    <phoneticPr fontId="12" type="noConversion"/>
  </si>
  <si>
    <t>기록관 항온항습기 유지보수</t>
    <phoneticPr fontId="12" type="noConversion"/>
  </si>
  <si>
    <t>역사자료실 항온항습기 유지보수</t>
    <phoneticPr fontId="12" type="noConversion"/>
  </si>
  <si>
    <t>기록관 문서고 소독</t>
    <phoneticPr fontId="12" type="noConversion"/>
  </si>
  <si>
    <t>4개 서고 전체 소독</t>
    <phoneticPr fontId="12" type="noConversion"/>
  </si>
  <si>
    <t>자치행정과</t>
  </si>
  <si>
    <t>표준기록관리시스템 백신 라이선스</t>
  </si>
  <si>
    <t>시스템 운영 백신 1년 사용권</t>
  </si>
  <si>
    <t>금릉역 중앙광장 트릭아트 포토존조성</t>
    <phoneticPr fontId="12" type="noConversion"/>
  </si>
  <si>
    <t>금촌2동</t>
    <phoneticPr fontId="5" type="noConversion"/>
  </si>
  <si>
    <t>금촌2동</t>
    <phoneticPr fontId="5" type="noConversion"/>
  </si>
  <si>
    <t>이주희</t>
    <phoneticPr fontId="5" type="noConversion"/>
  </si>
  <si>
    <t>031-940-8226</t>
    <phoneticPr fontId="5" type="noConversion"/>
  </si>
  <si>
    <t>비협정</t>
    <phoneticPr fontId="5" type="noConversion"/>
  </si>
  <si>
    <t>소액수의</t>
    <phoneticPr fontId="5" type="noConversion"/>
  </si>
  <si>
    <t xml:space="preserve">공릉천 LED조형물 설치 공사 </t>
    <phoneticPr fontId="12" type="noConversion"/>
  </si>
  <si>
    <t>김진홍</t>
    <phoneticPr fontId="5" type="noConversion"/>
  </si>
  <si>
    <t>031-940-8227</t>
    <phoneticPr fontId="5" type="noConversion"/>
  </si>
  <si>
    <t>정태진 생가 쉼터 조성 공사</t>
    <phoneticPr fontId="12" type="noConversion"/>
  </si>
  <si>
    <t>자체조달</t>
    <phoneticPr fontId="12" type="noConversion"/>
  </si>
  <si>
    <t>당하동 도로 확포장</t>
    <phoneticPr fontId="12" type="noConversion"/>
  </si>
  <si>
    <t>경기도</t>
    <phoneticPr fontId="12" type="noConversion"/>
  </si>
  <si>
    <t>토목</t>
    <phoneticPr fontId="12" type="noConversion"/>
  </si>
  <si>
    <t>교하동</t>
    <phoneticPr fontId="12" type="noConversion"/>
  </si>
  <si>
    <t>임미정</t>
    <phoneticPr fontId="12" type="noConversion"/>
  </si>
  <si>
    <t>031-940-8113</t>
    <phoneticPr fontId="12" type="noConversion"/>
  </si>
  <si>
    <t>산남동 인도(목재난간) 설치</t>
    <phoneticPr fontId="12" type="noConversion"/>
  </si>
  <si>
    <t>경기도</t>
    <phoneticPr fontId="12" type="noConversion"/>
  </si>
  <si>
    <t>토목</t>
    <phoneticPr fontId="12" type="noConversion"/>
  </si>
  <si>
    <t>교하동</t>
    <phoneticPr fontId="12" type="noConversion"/>
  </si>
  <si>
    <t>임미정</t>
    <phoneticPr fontId="12" type="noConversion"/>
  </si>
  <si>
    <t>031-940-8113</t>
    <phoneticPr fontId="12" type="noConversion"/>
  </si>
  <si>
    <t>평생학습과</t>
    <phoneticPr fontId="12" type="noConversion"/>
  </si>
  <si>
    <t>파주시 평생교육 중장기 발전계획 수립 용역</t>
    <phoneticPr fontId="12" type="noConversion"/>
  </si>
  <si>
    <t>시간적 범위 : 2022년~2026년(5년)
공간적 범위 : 파주시 전 지역
내         용 : 
- 평생학습도시 선정(2018년) 이후 평생학습 정책의 성과와 한계를 점검하고 지속가능한 평생학습도시가 될 수 있도록 전력 도출
-100세 시대 및 고령화 사회, 제4차 산업혁명, 포스트 코로나 시대 등을       반영한 평생학습 정책 수립</t>
    <phoneticPr fontId="12" type="noConversion"/>
  </si>
  <si>
    <t>43,990,210원</t>
    <phoneticPr fontId="12" type="noConversion"/>
  </si>
  <si>
    <t>자체조달</t>
    <phoneticPr fontId="5" type="noConversion"/>
  </si>
  <si>
    <t>공릉관광지 탐방로 조성공사</t>
    <phoneticPr fontId="12" type="noConversion"/>
  </si>
  <si>
    <t>관광과</t>
    <phoneticPr fontId="5" type="noConversion"/>
  </si>
  <si>
    <t>강수</t>
    <phoneticPr fontId="5" type="noConversion"/>
  </si>
  <si>
    <t>031-940-5186</t>
    <phoneticPr fontId="5" type="noConversion"/>
  </si>
  <si>
    <t>마장호수 산책로 유지보수</t>
    <phoneticPr fontId="12" type="noConversion"/>
  </si>
  <si>
    <t>관광과</t>
    <phoneticPr fontId="5" type="noConversion"/>
  </si>
  <si>
    <t>박혜린</t>
    <phoneticPr fontId="5" type="noConversion"/>
  </si>
  <si>
    <t>031-940-4726</t>
    <phoneticPr fontId="5" type="noConversion"/>
  </si>
  <si>
    <t>임진각관광지 시설사용료 무인정산시스템(하이패스) 구축</t>
    <phoneticPr fontId="12" type="noConversion"/>
  </si>
  <si>
    <t>관광과</t>
  </si>
  <si>
    <t>박혜린</t>
  </si>
  <si>
    <t>031-940-4726</t>
  </si>
  <si>
    <t>관광과</t>
    <phoneticPr fontId="12" type="noConversion"/>
  </si>
  <si>
    <t>관광과</t>
    <phoneticPr fontId="12" type="noConversion"/>
  </si>
  <si>
    <t>움직이는 관광안내소 운영 용역</t>
    <phoneticPr fontId="12" type="noConversion"/>
  </si>
  <si>
    <t>행사 운영</t>
    <phoneticPr fontId="12" type="noConversion"/>
  </si>
  <si>
    <t>공릉관광지 탐방로조성공사 실시설계용역</t>
    <phoneticPr fontId="12" type="noConversion"/>
  </si>
  <si>
    <t>탐방로조성, L=400m</t>
    <phoneticPr fontId="12" type="noConversion"/>
  </si>
  <si>
    <t>통일동산 관광특구 관광진흥계획 재수립</t>
    <phoneticPr fontId="12" type="noConversion"/>
  </si>
  <si>
    <t>관광특구(3.012㎢)</t>
    <phoneticPr fontId="12" type="noConversion"/>
  </si>
  <si>
    <t>관광특구 순환셔틀버스 용역</t>
    <phoneticPr fontId="12" type="noConversion"/>
  </si>
  <si>
    <t>토,일 각4회</t>
    <phoneticPr fontId="12" type="noConversion"/>
  </si>
  <si>
    <t>통일동산관광특구 방문주간 운영</t>
    <phoneticPr fontId="12" type="noConversion"/>
  </si>
  <si>
    <t>통일동산 관광특구 행사용역</t>
    <phoneticPr fontId="12" type="noConversion"/>
  </si>
  <si>
    <t>파주속으로 인문학 기행</t>
    <phoneticPr fontId="12" type="noConversion"/>
  </si>
  <si>
    <t>파주시 인문학기행 영상물 제작</t>
    <phoneticPr fontId="12" type="noConversion"/>
  </si>
  <si>
    <t>관광기념품 개발 및 육성</t>
    <phoneticPr fontId="12" type="noConversion"/>
  </si>
  <si>
    <t>관광기념품 개발 및 구입</t>
    <phoneticPr fontId="12" type="noConversion"/>
  </si>
  <si>
    <t>영화관 스크린 활용 홍보</t>
    <phoneticPr fontId="12" type="noConversion"/>
  </si>
  <si>
    <t>영화관 스크린 활용 홍보 용역(3개월)</t>
    <phoneticPr fontId="12" type="noConversion"/>
  </si>
  <si>
    <t>영상매체 활용 광고</t>
    <phoneticPr fontId="12" type="noConversion"/>
  </si>
  <si>
    <t>영상매체 활용 광고(한국언론진흥재단 의뢰)</t>
    <phoneticPr fontId="12" type="noConversion"/>
  </si>
  <si>
    <t>파주 관광지 안내 동영상 제작</t>
    <phoneticPr fontId="12" type="noConversion"/>
  </si>
  <si>
    <t>파주 관광지 안내 동영상 제작(1식)</t>
    <phoneticPr fontId="12" type="noConversion"/>
  </si>
  <si>
    <t>인플루언서 등 파주여행 동영상 제작</t>
    <phoneticPr fontId="12" type="noConversion"/>
  </si>
  <si>
    <t>인플루언서 등 활용 파주여행 홍보 동영상 제작(1식)</t>
    <phoneticPr fontId="12" type="noConversion"/>
  </si>
  <si>
    <t>모바일 등 활용 홍보</t>
    <phoneticPr fontId="12" type="noConversion"/>
  </si>
  <si>
    <t>모바일 등을 활용한 홍보(5개월)</t>
    <phoneticPr fontId="12" type="noConversion"/>
  </si>
  <si>
    <t>스팟 홍보</t>
    <phoneticPr fontId="12" type="noConversion"/>
  </si>
  <si>
    <t>스팟 홍보(5개월)</t>
    <phoneticPr fontId="12" type="noConversion"/>
  </si>
  <si>
    <t>온라인 관광콘텐츠 유지관리</t>
    <phoneticPr fontId="12" type="noConversion"/>
  </si>
  <si>
    <t>온라인 관광콘텐츠 시스템 유지관리(VR사이버투어, 관광전자지도)</t>
    <phoneticPr fontId="12" type="noConversion"/>
  </si>
  <si>
    <t>관광지활성화 프로그램 지원</t>
    <phoneticPr fontId="12" type="noConversion"/>
  </si>
  <si>
    <t>해외입양인 및 외국인유학생 대상 팸투어 실시(각2회)</t>
    <phoneticPr fontId="12" type="noConversion"/>
  </si>
  <si>
    <t>관광기념품 제작</t>
    <phoneticPr fontId="12" type="noConversion"/>
  </si>
  <si>
    <t>관광홍보용 기념품 제작
(10,000원*1,000개*5종)</t>
    <phoneticPr fontId="12" type="noConversion"/>
  </si>
  <si>
    <t>관광과</t>
    <phoneticPr fontId="12" type="noConversion"/>
  </si>
  <si>
    <t>관광홍보 쇼핑백 제작</t>
    <phoneticPr fontId="12" type="noConversion"/>
  </si>
  <si>
    <t>관광홍보용 쇼핑백 제작
(1,000원*3,000부*1종)</t>
    <phoneticPr fontId="12" type="noConversion"/>
  </si>
  <si>
    <t>금촌3동</t>
    <phoneticPr fontId="12" type="noConversion"/>
  </si>
  <si>
    <t>금촌3동</t>
    <phoneticPr fontId="12" type="noConversion"/>
  </si>
  <si>
    <t>청사 청소용역</t>
    <phoneticPr fontId="12" type="noConversion"/>
  </si>
  <si>
    <t>연면적6,269㎡</t>
  </si>
  <si>
    <t>금촌3동</t>
    <phoneticPr fontId="12" type="noConversion"/>
  </si>
  <si>
    <t>청사 조경 관리 용역</t>
    <phoneticPr fontId="12" type="noConversion"/>
  </si>
  <si>
    <t>지하1층, 지상3층</t>
  </si>
  <si>
    <t>금촌3동</t>
    <phoneticPr fontId="12" type="noConversion"/>
  </si>
  <si>
    <t>전기안전 유지관리 대행 용역</t>
    <phoneticPr fontId="12" type="noConversion"/>
  </si>
  <si>
    <t>연면적6,269㎡
지하1층, 지상3층</t>
    <phoneticPr fontId="1" type="noConversion"/>
  </si>
  <si>
    <t>연면적6,269㎡
지하1층, 지상3층</t>
    <phoneticPr fontId="1" type="noConversion"/>
  </si>
  <si>
    <t>금촌3동</t>
    <phoneticPr fontId="12" type="noConversion"/>
  </si>
  <si>
    <t>청사방제 및 소독 용역</t>
    <phoneticPr fontId="12" type="noConversion"/>
  </si>
  <si>
    <t>연면적6,269㎡
지하1층, 지상3층</t>
    <phoneticPr fontId="1" type="noConversion"/>
  </si>
  <si>
    <t>중수도시설 유지관리 용역</t>
    <phoneticPr fontId="12" type="noConversion"/>
  </si>
  <si>
    <t>소방안전시설 유지관리 용역</t>
    <phoneticPr fontId="12" type="noConversion"/>
  </si>
  <si>
    <t>구읍3리 하천준설</t>
    <phoneticPr fontId="12" type="noConversion"/>
  </si>
  <si>
    <t>적성면</t>
    <phoneticPr fontId="12" type="noConversion"/>
  </si>
  <si>
    <t>적성면</t>
    <phoneticPr fontId="12" type="noConversion"/>
  </si>
  <si>
    <t>성경재</t>
    <phoneticPr fontId="12" type="noConversion"/>
  </si>
  <si>
    <t>031-940-8195</t>
    <phoneticPr fontId="12" type="noConversion"/>
  </si>
  <si>
    <t>어유지리 배수로 정비</t>
    <phoneticPr fontId="12" type="noConversion"/>
  </si>
  <si>
    <t>마지리 농로 덧씌우기</t>
    <phoneticPr fontId="12" type="noConversion"/>
  </si>
  <si>
    <t>마지리 도로재포장</t>
    <phoneticPr fontId="12" type="noConversion"/>
  </si>
  <si>
    <t>031-940-8195</t>
    <phoneticPr fontId="12" type="noConversion"/>
  </si>
  <si>
    <t>객현리 도로 아스콘 포장</t>
    <phoneticPr fontId="12" type="noConversion"/>
  </si>
  <si>
    <t>성경재</t>
    <phoneticPr fontId="12" type="noConversion"/>
  </si>
  <si>
    <t>장현2리 도로확장</t>
    <phoneticPr fontId="12" type="noConversion"/>
  </si>
  <si>
    <t>장현리 하천 석축시공</t>
    <phoneticPr fontId="12" type="noConversion"/>
  </si>
  <si>
    <t>장좌리 농로포장(1)</t>
    <phoneticPr fontId="12" type="noConversion"/>
  </si>
  <si>
    <t>장좌리 농로포장(2)</t>
    <phoneticPr fontId="12" type="noConversion"/>
  </si>
  <si>
    <t>적성면 문화센터 리모델링 통신공사</t>
    <phoneticPr fontId="12" type="noConversion"/>
  </si>
  <si>
    <t>통신</t>
  </si>
  <si>
    <t>이은지</t>
    <phoneticPr fontId="12" type="noConversion"/>
  </si>
  <si>
    <t>이은지</t>
    <phoneticPr fontId="12" type="noConversion"/>
  </si>
  <si>
    <t>031-940-8182</t>
    <phoneticPr fontId="12" type="noConversion"/>
  </si>
  <si>
    <t>적성면 문화센터 리모델링 소방공사</t>
    <phoneticPr fontId="12" type="noConversion"/>
  </si>
  <si>
    <t>소방</t>
  </si>
  <si>
    <t>적성면 문화센터 리모델링 전기공사</t>
    <phoneticPr fontId="12" type="noConversion"/>
  </si>
  <si>
    <t>적성면 문화센터 리모델링</t>
    <phoneticPr fontId="12" type="noConversion"/>
  </si>
  <si>
    <t>031-940-8182</t>
    <phoneticPr fontId="12" type="noConversion"/>
  </si>
  <si>
    <t>적성면행정복지센터 전기안전관리 대행 용역</t>
    <phoneticPr fontId="12" type="noConversion"/>
  </si>
  <si>
    <t>12개월</t>
    <phoneticPr fontId="12" type="noConversion"/>
  </si>
  <si>
    <t>적성면</t>
    <phoneticPr fontId="12" type="noConversion"/>
  </si>
  <si>
    <t>적성면행정복지센터 승강기 안전관리 대행 용역</t>
    <phoneticPr fontId="12" type="noConversion"/>
  </si>
  <si>
    <t>12개월</t>
    <phoneticPr fontId="12" type="noConversion"/>
  </si>
  <si>
    <t>적성면행정복지센터 소방안전관리 대행 용역</t>
    <phoneticPr fontId="12" type="noConversion"/>
  </si>
  <si>
    <t>적성면행정복지센터 무인경비 시스템 용역</t>
    <phoneticPr fontId="12" type="noConversion"/>
  </si>
  <si>
    <t>적성면행정복지센터 방제 및 소독 용역</t>
    <phoneticPr fontId="12" type="noConversion"/>
  </si>
  <si>
    <t>6회</t>
    <phoneticPr fontId="12" type="noConversion"/>
  </si>
  <si>
    <t>적성면행정복지센터 냉난방시스템 관리 용역</t>
    <phoneticPr fontId="12" type="noConversion"/>
  </si>
  <si>
    <t>적성면행정복지센터 정수기 및 비데 임차관리 용역</t>
    <phoneticPr fontId="12" type="noConversion"/>
  </si>
  <si>
    <t>적성면행정복지센터 공기청정기 임차관리 용역</t>
    <phoneticPr fontId="12" type="noConversion"/>
  </si>
  <si>
    <t>적성면 문화센터 전기 안전관리 대행 용역</t>
    <phoneticPr fontId="12" type="noConversion"/>
  </si>
  <si>
    <t>9개월</t>
    <phoneticPr fontId="12" type="noConversion"/>
  </si>
  <si>
    <t>적성면 문화센터 승강기 안전관리 대행 용역</t>
    <phoneticPr fontId="12" type="noConversion"/>
  </si>
  <si>
    <t>적성면 문화센터 소방안전관리 대행 용역</t>
    <phoneticPr fontId="12" type="noConversion"/>
  </si>
  <si>
    <t>적성면 문화센터 무인경비 시스템 용역</t>
    <phoneticPr fontId="12" type="noConversion"/>
  </si>
  <si>
    <t>적성면 문화센터 방제 및 소독 용역</t>
    <phoneticPr fontId="12" type="noConversion"/>
  </si>
  <si>
    <t>5회</t>
    <phoneticPr fontId="12" type="noConversion"/>
  </si>
  <si>
    <t>적성면 행정복지센터 저수조 청소 용역</t>
    <phoneticPr fontId="12" type="noConversion"/>
  </si>
  <si>
    <t>200톤, 연2회</t>
    <phoneticPr fontId="12" type="noConversion"/>
  </si>
  <si>
    <t>적성면 행정복지센터 냉난방기 청소 용역</t>
    <phoneticPr fontId="12" type="noConversion"/>
  </si>
  <si>
    <t>65대, 연1회</t>
    <phoneticPr fontId="12" type="noConversion"/>
  </si>
  <si>
    <t>하절기 퇴골계곡 등 불법행위 단속 및 정화 용역</t>
    <phoneticPr fontId="12" type="noConversion"/>
  </si>
  <si>
    <t>2개월</t>
    <phoneticPr fontId="12" type="noConversion"/>
  </si>
  <si>
    <t>감악산 힐링파크 안내방송시스템 설치</t>
    <phoneticPr fontId="12" type="noConversion"/>
  </si>
  <si>
    <t>안내방송시스템 설치 1식</t>
    <phoneticPr fontId="12" type="noConversion"/>
  </si>
  <si>
    <t>관광사업소</t>
    <phoneticPr fontId="5" type="noConversion"/>
  </si>
  <si>
    <t>변상록</t>
    <phoneticPr fontId="5" type="noConversion"/>
  </si>
  <si>
    <t>031-940-4617</t>
    <phoneticPr fontId="5" type="noConversion"/>
  </si>
  <si>
    <t>비협정</t>
    <phoneticPr fontId="5" type="noConversion"/>
  </si>
  <si>
    <t>소액수의</t>
    <phoneticPr fontId="12" type="noConversion"/>
  </si>
  <si>
    <t>출렁다리 변위계측기 설치</t>
    <phoneticPr fontId="12" type="noConversion"/>
  </si>
  <si>
    <t>경기도</t>
    <phoneticPr fontId="12" type="noConversion"/>
  </si>
  <si>
    <t>변위계측기 설치 2개소(감악산, 마장호수)</t>
    <phoneticPr fontId="12" type="noConversion"/>
  </si>
  <si>
    <t>구 전망대 주차장 정화조 보수</t>
    <phoneticPr fontId="12" type="noConversion"/>
  </si>
  <si>
    <t>정화조 보수 1식</t>
    <phoneticPr fontId="12" type="noConversion"/>
  </si>
  <si>
    <t>송수복</t>
    <phoneticPr fontId="12" type="noConversion"/>
  </si>
  <si>
    <t>031-940-8524</t>
    <phoneticPr fontId="12" type="noConversion"/>
  </si>
  <si>
    <t>마장호수 CCTV신설</t>
    <phoneticPr fontId="12" type="noConversion"/>
  </si>
  <si>
    <t>정휘원</t>
    <phoneticPr fontId="5" type="noConversion"/>
  </si>
  <si>
    <t>031-940-4722</t>
    <phoneticPr fontId="5" type="noConversion"/>
  </si>
  <si>
    <t>7번주차장 주차관제시스템</t>
    <phoneticPr fontId="12" type="noConversion"/>
  </si>
  <si>
    <t>통신</t>
    <phoneticPr fontId="12" type="noConversion"/>
  </si>
  <si>
    <t>031-940-4722</t>
    <phoneticPr fontId="5" type="noConversion"/>
  </si>
  <si>
    <t>자체조달</t>
    <phoneticPr fontId="12" type="noConversion"/>
  </si>
  <si>
    <t>산책로 호안정비</t>
    <phoneticPr fontId="12" type="noConversion"/>
  </si>
  <si>
    <t>관광사업소</t>
    <phoneticPr fontId="12" type="noConversion"/>
  </si>
  <si>
    <t>관광사업소</t>
    <phoneticPr fontId="12" type="noConversion"/>
  </si>
  <si>
    <t>감악산 주변 정비 장비 임차 용역(상반기)</t>
    <phoneticPr fontId="12" type="noConversion"/>
  </si>
  <si>
    <t>감악산 주변 정비 1식(상반기)</t>
    <phoneticPr fontId="12" type="noConversion"/>
  </si>
  <si>
    <t>감악산 주변 정비 장비 임차 용역(하반기)</t>
    <phoneticPr fontId="12" type="noConversion"/>
  </si>
  <si>
    <t>감악산 주변 정비 1식(하반기)</t>
    <phoneticPr fontId="12" type="noConversion"/>
  </si>
  <si>
    <t>DMZ 평화의 길 셔틀버스 임차 용역</t>
    <phoneticPr fontId="12" type="noConversion"/>
  </si>
  <si>
    <t>DMZ 평화의 길 셔틀버스 운영</t>
    <phoneticPr fontId="12" type="noConversion"/>
  </si>
  <si>
    <t>DMZ 평화의 길 녹지관리 용역</t>
    <phoneticPr fontId="12" type="noConversion"/>
  </si>
  <si>
    <t>제초 등 녹지관리</t>
    <phoneticPr fontId="12" type="noConversion"/>
  </si>
  <si>
    <t>제3땅굴 갱도 계측기 관리용역</t>
    <phoneticPr fontId="12" type="noConversion"/>
  </si>
  <si>
    <t>제3땅굴 계측기 6종24세트 1식</t>
    <phoneticPr fontId="12" type="noConversion"/>
  </si>
  <si>
    <t>제3땅굴 도라전망대 전기안전관리 용역</t>
    <phoneticPr fontId="12" type="noConversion"/>
  </si>
  <si>
    <t>제3땅굴(800kw), 도라전망대(716kw)</t>
    <phoneticPr fontId="12" type="noConversion"/>
  </si>
  <si>
    <t>제3땅굴 및 도라전망대 오수정화조 관리 용역</t>
    <phoneticPr fontId="12" type="noConversion"/>
  </si>
  <si>
    <t>제3땅굴, 도라전망대 오수정화조 335톤</t>
    <phoneticPr fontId="12" type="noConversion"/>
  </si>
  <si>
    <t>도라전망대 승강기 유지보수 관리 용역</t>
    <phoneticPr fontId="12" type="noConversion"/>
  </si>
  <si>
    <t>도라전망대 승강기 2대</t>
    <phoneticPr fontId="12" type="noConversion"/>
  </si>
  <si>
    <t>제3땅굴 모노레일 유지보수 관리 용역</t>
    <phoneticPr fontId="12" type="noConversion"/>
  </si>
  <si>
    <t>제3땅굴 모노레일 1식</t>
    <phoneticPr fontId="12" type="noConversion"/>
  </si>
  <si>
    <t>제3땅굴 도라전망대 저수조 청소및 건물 방역관리 용역</t>
    <phoneticPr fontId="12" type="noConversion"/>
  </si>
  <si>
    <t>제3땅굴20톤, 도라전망대 저수조(135톤)</t>
    <phoneticPr fontId="12" type="noConversion"/>
  </si>
  <si>
    <t>DMZ관광지 녹지관리 용역</t>
    <phoneticPr fontId="12" type="noConversion"/>
  </si>
  <si>
    <t>제3땅굴, 도라전망대 녹지관리용역 1식</t>
    <phoneticPr fontId="12" type="noConversion"/>
  </si>
  <si>
    <t>마장호수 오수처리시설 용역</t>
    <phoneticPr fontId="12" type="noConversion"/>
  </si>
  <si>
    <t>오수처리 102㎥ / 일</t>
    <phoneticPr fontId="12" type="noConversion"/>
  </si>
  <si>
    <t>마장호수 승강기 유지보수</t>
    <phoneticPr fontId="12" type="noConversion"/>
  </si>
  <si>
    <t>승강기 1개소</t>
    <phoneticPr fontId="12" type="noConversion"/>
  </si>
  <si>
    <t>마장호수 청소용역</t>
    <phoneticPr fontId="12" type="noConversion"/>
  </si>
  <si>
    <t>전망대, 관리동, 화장실</t>
    <phoneticPr fontId="12" type="noConversion"/>
  </si>
  <si>
    <t>마장호수 주차관리 용역</t>
    <phoneticPr fontId="12" type="noConversion"/>
  </si>
  <si>
    <t>주차장 8개소</t>
    <phoneticPr fontId="12" type="noConversion"/>
  </si>
  <si>
    <t>마장호수 출렁다리 안전진단 용역</t>
    <phoneticPr fontId="12" type="noConversion"/>
  </si>
  <si>
    <t>출렁다리 안전진단</t>
    <phoneticPr fontId="12" type="noConversion"/>
  </si>
  <si>
    <t>마장호수 출렁다리 안전관리</t>
    <phoneticPr fontId="12" type="noConversion"/>
  </si>
  <si>
    <t>출렁다리 안전관리</t>
    <phoneticPr fontId="12" type="noConversion"/>
  </si>
  <si>
    <t>마장호수 임차장비 연간단가</t>
    <phoneticPr fontId="12" type="noConversion"/>
  </si>
  <si>
    <t>굴삭기, 덤프 등</t>
    <phoneticPr fontId="12" type="noConversion"/>
  </si>
  <si>
    <t>제3주차장 조성 실시설계</t>
    <phoneticPr fontId="12" type="noConversion"/>
  </si>
  <si>
    <t>주차장 A=4,530㎡</t>
    <phoneticPr fontId="12" type="noConversion"/>
  </si>
  <si>
    <t>DMZ평화관광 셔틀버스 운영용역</t>
    <phoneticPr fontId="12" type="noConversion"/>
  </si>
  <si>
    <t>DMZ평화관광 셔틀버스 운영</t>
    <phoneticPr fontId="12" type="noConversion"/>
  </si>
  <si>
    <t>DMZ셔틀버스 원가계산 용역</t>
    <phoneticPr fontId="12" type="noConversion"/>
  </si>
  <si>
    <t>원가계산 1식</t>
    <phoneticPr fontId="12" type="noConversion"/>
  </si>
  <si>
    <t>관광사업소</t>
    <phoneticPr fontId="13" type="noConversion"/>
  </si>
  <si>
    <t>DMZ 평화의 길 안전장비 구입</t>
    <phoneticPr fontId="13" type="noConversion"/>
  </si>
  <si>
    <t>방탄헬멧30개, 방탄조끼 30개, 무선송수신기 10개</t>
    <phoneticPr fontId="13" type="noConversion"/>
  </si>
  <si>
    <t>관광사업소</t>
    <phoneticPr fontId="13" type="noConversion"/>
  </si>
  <si>
    <t>다목적 승용차</t>
    <phoneticPr fontId="13" type="noConversion"/>
  </si>
  <si>
    <t>1개</t>
    <phoneticPr fontId="13" type="noConversion"/>
  </si>
  <si>
    <t>냉난방기</t>
    <phoneticPr fontId="13" type="noConversion"/>
  </si>
  <si>
    <t>3개</t>
    <phoneticPr fontId="13" type="noConversion"/>
  </si>
  <si>
    <t>열화상카메라 구입</t>
    <phoneticPr fontId="13" type="noConversion"/>
  </si>
  <si>
    <t>4대</t>
    <phoneticPr fontId="13" type="noConversion"/>
  </si>
  <si>
    <t>공원시설물 유지관리(문산)</t>
    <phoneticPr fontId="12" type="noConversion"/>
  </si>
  <si>
    <t>공원관리사업소</t>
    <phoneticPr fontId="12" type="noConversion"/>
  </si>
  <si>
    <t>공원관리사업소</t>
    <phoneticPr fontId="12" type="noConversion"/>
  </si>
  <si>
    <t>박현준</t>
    <phoneticPr fontId="5" type="noConversion"/>
  </si>
  <si>
    <t>031-940-5382</t>
    <phoneticPr fontId="5" type="noConversion"/>
  </si>
  <si>
    <t>비협정</t>
    <phoneticPr fontId="5" type="noConversion"/>
  </si>
  <si>
    <t>관급자재</t>
    <phoneticPr fontId="5" type="noConversion"/>
  </si>
  <si>
    <t>공원시설물 유지관리(월롱)</t>
    <phoneticPr fontId="12" type="noConversion"/>
  </si>
  <si>
    <t>공원시설물 유지관리(탄현)</t>
    <phoneticPr fontId="12" type="noConversion"/>
  </si>
  <si>
    <t>공원시설물 유지관리(금촌,조리)</t>
    <phoneticPr fontId="12" type="noConversion"/>
  </si>
  <si>
    <t>공원관리사업소</t>
    <phoneticPr fontId="12" type="noConversion"/>
  </si>
  <si>
    <t>공원녹지 관리(운정외 8개권역)</t>
    <phoneticPr fontId="12" type="noConversion"/>
  </si>
  <si>
    <t>박주옥</t>
    <phoneticPr fontId="5" type="noConversion"/>
  </si>
  <si>
    <t>031-940-5381</t>
    <phoneticPr fontId="5" type="noConversion"/>
  </si>
  <si>
    <t>공원 및 녹지대 병해충 방제</t>
    <phoneticPr fontId="12" type="noConversion"/>
  </si>
  <si>
    <t>공원관리사업소</t>
    <phoneticPr fontId="12" type="noConversion"/>
  </si>
  <si>
    <t>정유경</t>
    <phoneticPr fontId="12" type="noConversion"/>
  </si>
  <si>
    <t>031-940-5384</t>
    <phoneticPr fontId="12" type="noConversion"/>
  </si>
  <si>
    <t>덩굴 잡목 등 유해식물 제거사업</t>
    <phoneticPr fontId="12" type="noConversion"/>
  </si>
  <si>
    <t>자연수림대 숲가꾸기 사업</t>
    <phoneticPr fontId="12" type="noConversion"/>
  </si>
  <si>
    <t>정유경</t>
    <phoneticPr fontId="5" type="noConversion"/>
  </si>
  <si>
    <t>잔디 및 수목생육 개선 사업</t>
    <phoneticPr fontId="12" type="noConversion"/>
  </si>
  <si>
    <t>경기 아이누리 놀이터 조성사업</t>
    <phoneticPr fontId="12" type="noConversion"/>
  </si>
  <si>
    <t>박주옥</t>
    <phoneticPr fontId="12" type="noConversion"/>
  </si>
  <si>
    <t>031-940-5381</t>
    <phoneticPr fontId="12" type="noConversion"/>
  </si>
  <si>
    <t>도시숲길 정비사업</t>
    <phoneticPr fontId="12" type="noConversion"/>
  </si>
  <si>
    <t>공원녹지대 위험수목 제거</t>
    <phoneticPr fontId="12" type="noConversion"/>
  </si>
  <si>
    <t>소나무 등 조경수목 전지전정</t>
    <phoneticPr fontId="12" type="noConversion"/>
  </si>
  <si>
    <t>공원녹지대 수목보식</t>
    <phoneticPr fontId="12" type="noConversion"/>
  </si>
  <si>
    <t>교하중앙공원 전기안전관리대행 용역</t>
    <phoneticPr fontId="12" type="noConversion"/>
  </si>
  <si>
    <t>어린이 놀이시설 소독용역</t>
    <phoneticPr fontId="12" type="noConversion"/>
  </si>
  <si>
    <t>공원등 유지관리 용역(운정외)</t>
    <phoneticPr fontId="12" type="noConversion"/>
  </si>
  <si>
    <t>분수대 청소용역</t>
    <phoneticPr fontId="12" type="noConversion"/>
  </si>
  <si>
    <t>공원녹지관리(운정외 민간위탁) 산업단지5개권역</t>
    <phoneticPr fontId="12" type="noConversion"/>
  </si>
  <si>
    <t>시특법 정기 시설 검사 용역</t>
    <phoneticPr fontId="12" type="noConversion"/>
  </si>
  <si>
    <t>시특법시설물 11개소 정기검사</t>
    <phoneticPr fontId="12" type="noConversion"/>
  </si>
  <si>
    <t>공원관리 장비구입</t>
    <phoneticPr fontId="13" type="noConversion"/>
  </si>
  <si>
    <t>고지엔진톱 1대,엔진전정기 1대</t>
    <phoneticPr fontId="13" type="noConversion"/>
  </si>
  <si>
    <t>공원관리사업소</t>
    <phoneticPr fontId="13" type="noConversion"/>
  </si>
  <si>
    <t>광탄도서관 복합문화공간 건립 전기공사</t>
    <phoneticPr fontId="12" type="noConversion"/>
  </si>
  <si>
    <t>회계과</t>
    <phoneticPr fontId="12" type="noConversion"/>
  </si>
  <si>
    <t>양호성</t>
    <phoneticPr fontId="12" type="noConversion"/>
  </si>
  <si>
    <t>031-940-3716</t>
    <phoneticPr fontId="12" type="noConversion"/>
  </si>
  <si>
    <t>광탄도서관 복합문화공간 건립 통신공사</t>
    <phoneticPr fontId="12" type="noConversion"/>
  </si>
  <si>
    <t>양호성</t>
    <phoneticPr fontId="12" type="noConversion"/>
  </si>
  <si>
    <t>031-940-3716</t>
    <phoneticPr fontId="12" type="noConversion"/>
  </si>
  <si>
    <t>광탄도서관 복합문화공간 건립 소방공사</t>
    <phoneticPr fontId="12" type="noConversion"/>
  </si>
  <si>
    <t>양호성</t>
    <phoneticPr fontId="12" type="noConversion"/>
  </si>
  <si>
    <t>교육지원과</t>
    <phoneticPr fontId="12" type="noConversion"/>
  </si>
  <si>
    <t>파주혁신교육지구 파주 꿈나루 체험버스 운행 용역</t>
    <phoneticPr fontId="12" type="noConversion"/>
  </si>
  <si>
    <t>45인승 전세버스 1,314회</t>
    <phoneticPr fontId="12" type="noConversion"/>
  </si>
  <si>
    <t>광탄도서관 복합문화공간 건립 건설사업관리 용역</t>
    <phoneticPr fontId="12" type="noConversion"/>
  </si>
  <si>
    <t>건설사업관리 10개월</t>
    <phoneticPr fontId="12" type="noConversion"/>
  </si>
  <si>
    <t>회계과</t>
    <phoneticPr fontId="12" type="noConversion"/>
  </si>
  <si>
    <t>문산중앙도서관 기본 및 실시설계 용역</t>
    <phoneticPr fontId="12" type="noConversion"/>
  </si>
  <si>
    <t>연면적 5,000㎡</t>
    <phoneticPr fontId="12" type="noConversion"/>
  </si>
  <si>
    <t>야당역 U-도서관 유지보수</t>
    <phoneticPr fontId="12" type="noConversion"/>
  </si>
  <si>
    <t>연간 유지보수 용역</t>
    <phoneticPr fontId="12" type="noConversion"/>
  </si>
  <si>
    <t>교육지원과</t>
    <phoneticPr fontId="13" type="noConversion"/>
  </si>
  <si>
    <t>초등학교 1학년 투명우산 나눔</t>
    <phoneticPr fontId="13" type="noConversion"/>
  </si>
  <si>
    <t>우산 5,700개</t>
    <phoneticPr fontId="13" type="noConversion"/>
  </si>
  <si>
    <t>졸업 모범학생 표창</t>
    <phoneticPr fontId="13" type="noConversion"/>
  </si>
  <si>
    <t>표창장 143개</t>
    <phoneticPr fontId="13" type="noConversion"/>
  </si>
  <si>
    <t>U-도서관 서비스 구축</t>
    <phoneticPr fontId="13" type="noConversion"/>
  </si>
  <si>
    <t>스마트도서관 1식</t>
    <phoneticPr fontId="13" type="noConversion"/>
  </si>
  <si>
    <t xml:space="preserve">광탄도서관 신규건축 관련 자료구입비 </t>
    <phoneticPr fontId="13" type="noConversion"/>
  </si>
  <si>
    <t>도서 15,000원</t>
    <phoneticPr fontId="13" type="noConversion"/>
  </si>
  <si>
    <t>광탄도서관 복합문화공간 건립(공공도서관)</t>
    <phoneticPr fontId="13" type="noConversion"/>
  </si>
  <si>
    <t>도서관전산화 장비구축</t>
    <phoneticPr fontId="13" type="noConversion"/>
  </si>
  <si>
    <t>도서관운영집기 구입</t>
    <phoneticPr fontId="13" type="noConversion"/>
  </si>
  <si>
    <t>교육지원과</t>
    <phoneticPr fontId="13" type="noConversion"/>
  </si>
  <si>
    <t>광탄도서관 복합문화공간 건립(생활문화센터)</t>
    <phoneticPr fontId="13" type="noConversion"/>
  </si>
  <si>
    <t>메이커집기,  AV장비 등</t>
    <phoneticPr fontId="13" type="noConversion"/>
  </si>
  <si>
    <t>민원실 시설 ·환경개선</t>
    <phoneticPr fontId="12" type="noConversion"/>
  </si>
  <si>
    <t>민원봉사과</t>
    <phoneticPr fontId="5" type="noConversion"/>
  </si>
  <si>
    <t>권지현</t>
    <phoneticPr fontId="5" type="noConversion"/>
  </si>
  <si>
    <t>031-940-4182</t>
    <phoneticPr fontId="5" type="noConversion"/>
  </si>
  <si>
    <t>민원봉사과</t>
    <phoneticPr fontId="12" type="noConversion"/>
  </si>
  <si>
    <t>무인민원발급기 유지보수 용역</t>
    <phoneticPr fontId="12" type="noConversion"/>
  </si>
  <si>
    <t>무인민원발급기 37대 유지보수</t>
    <phoneticPr fontId="12" type="noConversion"/>
  </si>
  <si>
    <t>통합민원발급기 유지보수 용역</t>
    <phoneticPr fontId="12" type="noConversion"/>
  </si>
  <si>
    <t>통합민원발급기 69대 유지보수</t>
    <phoneticPr fontId="12" type="noConversion"/>
  </si>
  <si>
    <t>민원응대 친절도 평가</t>
    <phoneticPr fontId="12" type="noConversion"/>
  </si>
  <si>
    <t>민원응대 전화친절도 조사 용역</t>
    <phoneticPr fontId="12" type="noConversion"/>
  </si>
  <si>
    <t>민원만족도 조사 시스템</t>
    <phoneticPr fontId="12" type="noConversion"/>
  </si>
  <si>
    <t>민원만족도 조사시스템 유지관리</t>
    <phoneticPr fontId="12" type="noConversion"/>
  </si>
  <si>
    <t>민원봉사과</t>
    <phoneticPr fontId="12" type="noConversion"/>
  </si>
  <si>
    <t>법인전용 무인민원발급기 구입</t>
    <phoneticPr fontId="13" type="noConversion"/>
  </si>
  <si>
    <t>1대</t>
    <phoneticPr fontId="13" type="noConversion"/>
  </si>
  <si>
    <t>1대</t>
    <phoneticPr fontId="13" type="noConversion"/>
  </si>
  <si>
    <t>무인민원발급기 구입</t>
    <phoneticPr fontId="13" type="noConversion"/>
  </si>
  <si>
    <t>3대</t>
    <phoneticPr fontId="13" type="noConversion"/>
  </si>
  <si>
    <t>통합민원발급기 구입</t>
    <phoneticPr fontId="13" type="noConversion"/>
  </si>
  <si>
    <t>7대</t>
    <phoneticPr fontId="13" type="noConversion"/>
  </si>
  <si>
    <t>자동인증기 구입</t>
    <phoneticPr fontId="13" type="noConversion"/>
  </si>
  <si>
    <t>6대</t>
    <phoneticPr fontId="13" type="noConversion"/>
  </si>
  <si>
    <t>자체조달</t>
    <phoneticPr fontId="5" type="noConversion"/>
  </si>
  <si>
    <t>파주파발빵 리모델링 공사</t>
    <phoneticPr fontId="12" type="noConversion"/>
  </si>
  <si>
    <t>도시재생과</t>
    <phoneticPr fontId="5" type="noConversion"/>
  </si>
  <si>
    <t>지운배</t>
    <phoneticPr fontId="5" type="noConversion"/>
  </si>
  <si>
    <t>지운배</t>
    <phoneticPr fontId="5" type="noConversion"/>
  </si>
  <si>
    <t>031-940-8467</t>
    <phoneticPr fontId="5" type="noConversion"/>
  </si>
  <si>
    <t>파주파발빵 리모델링 공사</t>
    <phoneticPr fontId="12" type="noConversion"/>
  </si>
  <si>
    <t>도시재생과</t>
    <phoneticPr fontId="5" type="noConversion"/>
  </si>
  <si>
    <t>031-940-8467</t>
    <phoneticPr fontId="5" type="noConversion"/>
  </si>
  <si>
    <t>도시재생과</t>
    <phoneticPr fontId="12" type="noConversion"/>
  </si>
  <si>
    <t>도시재생과</t>
    <phoneticPr fontId="12" type="noConversion"/>
  </si>
  <si>
    <t>파발빵 창업교육</t>
    <phoneticPr fontId="12" type="noConversion"/>
  </si>
  <si>
    <t>창업가 10인</t>
    <phoneticPr fontId="12" type="noConversion"/>
  </si>
  <si>
    <t>창업가 10인</t>
    <phoneticPr fontId="12" type="noConversion"/>
  </si>
  <si>
    <t>추가 제품개발 및 보수교육</t>
    <phoneticPr fontId="12" type="noConversion"/>
  </si>
  <si>
    <t>소규모재건축 사업성분석 서비스 지원사업</t>
    <phoneticPr fontId="12" type="noConversion"/>
  </si>
  <si>
    <t>소규모재건축
사업성분석
3건</t>
    <phoneticPr fontId="12" type="noConversion"/>
  </si>
  <si>
    <t>도시재생과</t>
    <phoneticPr fontId="13" type="noConversion"/>
  </si>
  <si>
    <t>파주파발빵 포장용품 구매</t>
    <phoneticPr fontId="13" type="noConversion"/>
  </si>
  <si>
    <t>빵봉투 등 22만개</t>
    <phoneticPr fontId="13" type="noConversion"/>
  </si>
  <si>
    <t>와동1리 마을회관 앞 배수로 정비 공사</t>
    <phoneticPr fontId="12" type="noConversion"/>
  </si>
  <si>
    <t>운정1동</t>
    <phoneticPr fontId="5" type="noConversion"/>
  </si>
  <si>
    <t>배상기</t>
    <phoneticPr fontId="5" type="noConversion"/>
  </si>
  <si>
    <t>031-940-5751</t>
    <phoneticPr fontId="5" type="noConversion"/>
  </si>
  <si>
    <t>시험연구포장 정지공사</t>
    <phoneticPr fontId="12" type="noConversion"/>
  </si>
  <si>
    <t>스마트농업</t>
    <phoneticPr fontId="12" type="noConversion"/>
  </si>
  <si>
    <t>정형수</t>
    <phoneticPr fontId="5" type="noConversion"/>
  </si>
  <si>
    <t>031-940-5285</t>
    <phoneticPr fontId="5" type="noConversion"/>
  </si>
  <si>
    <t>031-940-5285</t>
    <phoneticPr fontId="5" type="noConversion"/>
  </si>
  <si>
    <t>시험연구포장 하우스</t>
    <phoneticPr fontId="12" type="noConversion"/>
  </si>
  <si>
    <t>농기계임대사업소 트렌치보수공사</t>
    <phoneticPr fontId="12" type="noConversion"/>
  </si>
  <si>
    <t>스마트농업과</t>
    <phoneticPr fontId="12" type="noConversion"/>
  </si>
  <si>
    <t>스마트농업과</t>
    <phoneticPr fontId="12" type="noConversion"/>
  </si>
  <si>
    <t>홍근섭</t>
    <phoneticPr fontId="5" type="noConversion"/>
  </si>
  <si>
    <t>031-940-4913</t>
    <phoneticPr fontId="5" type="noConversion"/>
  </si>
  <si>
    <t>지역농업개발 시험연구포장 장단콩 식재</t>
    <phoneticPr fontId="12" type="noConversion"/>
  </si>
  <si>
    <t>지역농업개발 시험연구포장 장단콩 수확</t>
    <phoneticPr fontId="12" type="noConversion"/>
  </si>
  <si>
    <t>스마트농업과</t>
    <phoneticPr fontId="13" type="noConversion"/>
  </si>
  <si>
    <t xml:space="preserve">지역농업개발 시험연구포장 </t>
    <phoneticPr fontId="13" type="noConversion"/>
  </si>
  <si>
    <t>트랙터 등 2품목</t>
    <phoneticPr fontId="13" type="noConversion"/>
  </si>
  <si>
    <t>축현리 하수도 개거</t>
    <phoneticPr fontId="12" type="noConversion"/>
  </si>
  <si>
    <t>이효진</t>
    <phoneticPr fontId="5" type="noConversion"/>
  </si>
  <si>
    <t>031-940-8092</t>
    <phoneticPr fontId="5" type="noConversion"/>
  </si>
  <si>
    <t>소액수의</t>
    <phoneticPr fontId="5" type="noConversion"/>
  </si>
  <si>
    <t>자체조달</t>
    <phoneticPr fontId="12" type="noConversion"/>
  </si>
  <si>
    <t>오금1리 파손도로 복개공사</t>
    <phoneticPr fontId="12" type="noConversion"/>
  </si>
  <si>
    <t>이효진</t>
    <phoneticPr fontId="12" type="noConversion"/>
  </si>
  <si>
    <t>031-940-8092</t>
    <phoneticPr fontId="12" type="noConversion"/>
  </si>
  <si>
    <t>무덕천 하천정비공사</t>
    <phoneticPr fontId="12" type="noConversion"/>
  </si>
  <si>
    <t>금산1리 보강토 연장 공사</t>
    <phoneticPr fontId="12" type="noConversion"/>
  </si>
  <si>
    <t>이효진</t>
    <phoneticPr fontId="12" type="noConversion"/>
  </si>
  <si>
    <t>031-940-8092</t>
    <phoneticPr fontId="12" type="noConversion"/>
  </si>
  <si>
    <t>갈현2리 도로 보수</t>
    <phoneticPr fontId="12" type="noConversion"/>
  </si>
  <si>
    <t>금산2리 도로포장</t>
    <phoneticPr fontId="12" type="noConversion"/>
  </si>
  <si>
    <t>법흥2리 용수로 U자관 설치</t>
    <phoneticPr fontId="12" type="noConversion"/>
  </si>
  <si>
    <t>법흥2리 마을안길 포장</t>
    <phoneticPr fontId="12" type="noConversion"/>
  </si>
  <si>
    <t>법흥2리 방범용 cctv설치</t>
    <phoneticPr fontId="12" type="noConversion"/>
  </si>
  <si>
    <t>낙하리 배수로 U자관 설치</t>
    <phoneticPr fontId="12" type="noConversion"/>
  </si>
  <si>
    <t>대동리 마을안길 피앙지 설치</t>
    <phoneticPr fontId="12" type="noConversion"/>
  </si>
  <si>
    <t>축현도심 활성화사업(제4검문소 플리마켓)</t>
    <phoneticPr fontId="12" type="noConversion"/>
  </si>
  <si>
    <t>김형준</t>
    <phoneticPr fontId="12" type="noConversion"/>
  </si>
  <si>
    <t>031-940-8098</t>
    <phoneticPr fontId="12" type="noConversion"/>
  </si>
  <si>
    <t>탄현면</t>
    <phoneticPr fontId="12" type="noConversion"/>
  </si>
  <si>
    <t>탄현면</t>
    <phoneticPr fontId="12" type="noConversion"/>
  </si>
  <si>
    <t>2021년도 면청사 전기안전관리 대행용역</t>
    <phoneticPr fontId="12" type="noConversion"/>
  </si>
  <si>
    <t>탄현면</t>
    <phoneticPr fontId="12" type="noConversion"/>
  </si>
  <si>
    <t>2021년도 면청사 소방시설 안전관리용역</t>
    <phoneticPr fontId="12" type="noConversion"/>
  </si>
  <si>
    <t>2021년도 면청사 승강기 안전관리 대행용역</t>
    <phoneticPr fontId="12" type="noConversion"/>
  </si>
  <si>
    <t>탄현면</t>
    <phoneticPr fontId="12" type="noConversion"/>
  </si>
  <si>
    <t>2020년도 면청사 무인경비용역</t>
    <phoneticPr fontId="12" type="noConversion"/>
  </si>
  <si>
    <t>2021년도 청사 냉난방용(취사) LPG가스 단가계약</t>
    <phoneticPr fontId="12" type="noConversion"/>
  </si>
  <si>
    <t>2021년도 탄현면 청사 방역 및 소독 용역</t>
    <phoneticPr fontId="12" type="noConversion"/>
  </si>
  <si>
    <t>홍보담당관</t>
    <phoneticPr fontId="12" type="noConversion"/>
  </si>
  <si>
    <t>2021 파주시 SNS 용역</t>
    <phoneticPr fontId="12" type="noConversion"/>
  </si>
  <si>
    <t>연간계약 1식</t>
    <phoneticPr fontId="12" type="noConversion"/>
  </si>
  <si>
    <t>파주종합홍보책자 제작</t>
    <phoneticPr fontId="12" type="noConversion"/>
  </si>
  <si>
    <t>책자인쇄 2,000부</t>
    <phoneticPr fontId="12" type="noConversion"/>
  </si>
  <si>
    <t>버스정류장 소식지 배포대 철거</t>
    <phoneticPr fontId="12" type="noConversion"/>
  </si>
  <si>
    <t>배포대 약 300개 철거</t>
    <phoneticPr fontId="12" type="noConversion"/>
  </si>
  <si>
    <t>홍보담당관</t>
    <phoneticPr fontId="12" type="noConversion"/>
  </si>
  <si>
    <t>IPTV 유지보수 관리</t>
    <phoneticPr fontId="12" type="noConversion"/>
  </si>
  <si>
    <t>월 12회 점검 및 셋탑관리</t>
    <phoneticPr fontId="12" type="noConversion"/>
  </si>
  <si>
    <t>시정홍보 아나운서 의상대여</t>
    <phoneticPr fontId="12" type="noConversion"/>
  </si>
  <si>
    <t xml:space="preserve">의상대여 156벌 </t>
    <phoneticPr fontId="12" type="noConversion"/>
  </si>
  <si>
    <t>특수 촬영 장비 대여 및 전문인력</t>
    <phoneticPr fontId="12" type="noConversion"/>
  </si>
  <si>
    <t>10회</t>
    <phoneticPr fontId="12" type="noConversion"/>
  </si>
  <si>
    <t>시정홍보 영상물 제작</t>
    <phoneticPr fontId="12" type="noConversion"/>
  </si>
  <si>
    <t>공식홍보영상1편+다국어3편</t>
    <phoneticPr fontId="12" type="noConversion"/>
  </si>
  <si>
    <t>장애인 자막방송 및 수어방송제작</t>
    <phoneticPr fontId="12" type="noConversion"/>
  </si>
  <si>
    <t>수화방송 1식</t>
    <phoneticPr fontId="12" type="noConversion"/>
  </si>
  <si>
    <t>자막방송 1식</t>
    <phoneticPr fontId="12" type="noConversion"/>
  </si>
  <si>
    <t>파주종합홍보책자 다국어 제작</t>
    <phoneticPr fontId="12" type="noConversion"/>
  </si>
  <si>
    <t>번역,편집,인쇄 60부</t>
    <phoneticPr fontId="12" type="noConversion"/>
  </si>
  <si>
    <t>시민생활정보 프로그램 제작</t>
    <phoneticPr fontId="12" type="noConversion"/>
  </si>
  <si>
    <t>10편</t>
    <phoneticPr fontId="12" type="noConversion"/>
  </si>
  <si>
    <t>홍보담당관</t>
    <phoneticPr fontId="12" type="noConversion"/>
  </si>
  <si>
    <t xml:space="preserve">파주 명소 소개 프로그램 제작 </t>
    <phoneticPr fontId="12" type="noConversion"/>
  </si>
  <si>
    <t>2편</t>
    <phoneticPr fontId="12" type="noConversion"/>
  </si>
  <si>
    <t>파주종합홍보책자디자인</t>
    <phoneticPr fontId="12" type="noConversion"/>
  </si>
  <si>
    <t>기획,편집</t>
    <phoneticPr fontId="12" type="noConversion"/>
  </si>
  <si>
    <t>2021/12</t>
    <phoneticPr fontId="12" type="noConversion"/>
  </si>
  <si>
    <t>2022년도 파주소식 제작 용역</t>
    <phoneticPr fontId="12" type="noConversion"/>
  </si>
  <si>
    <t>40p / 월 3만부</t>
    <phoneticPr fontId="12" type="noConversion"/>
  </si>
  <si>
    <t>시정홍보 영상물 제작</t>
    <phoneticPr fontId="12" type="noConversion"/>
  </si>
  <si>
    <t>시정성과영상1편</t>
    <phoneticPr fontId="12" type="noConversion"/>
  </si>
  <si>
    <t>홍보담당관</t>
    <phoneticPr fontId="13" type="noConversion"/>
  </si>
  <si>
    <t>시정홍보 생중계 장비</t>
    <phoneticPr fontId="13" type="noConversion"/>
  </si>
  <si>
    <t>카메라3, 스위처1 모니터1 기타중계장비3</t>
  </si>
  <si>
    <t>홍보담당관</t>
    <phoneticPr fontId="13" type="noConversion"/>
  </si>
  <si>
    <t>시정홍보 영상 촬영 장비 구입</t>
    <phoneticPr fontId="13" type="noConversion"/>
  </si>
  <si>
    <t>카메라 외 5종 장비</t>
    <phoneticPr fontId="13" type="noConversion"/>
  </si>
  <si>
    <t>전문가용PC</t>
    <phoneticPr fontId="13" type="noConversion"/>
  </si>
  <si>
    <t>영상디자인 소스</t>
    <phoneticPr fontId="13" type="noConversion"/>
  </si>
  <si>
    <t>연간계약/1식</t>
  </si>
  <si>
    <t>홍보담당관</t>
    <phoneticPr fontId="13" type="noConversion"/>
  </si>
  <si>
    <t xml:space="preserve">문서뷰어솔루션 업그레이드 </t>
    <phoneticPr fontId="13" type="noConversion"/>
  </si>
  <si>
    <t>1식</t>
    <phoneticPr fontId="13" type="noConversion"/>
  </si>
  <si>
    <t>DB암호화솔루션 업그레이드</t>
    <phoneticPr fontId="13" type="noConversion"/>
  </si>
  <si>
    <t>1식</t>
    <phoneticPr fontId="13" type="noConversion"/>
  </si>
  <si>
    <t>장애인복지회관 리모델링 및 증축(통신CCTV)</t>
    <phoneticPr fontId="12" type="noConversion"/>
  </si>
  <si>
    <t>노인장애인과</t>
    <phoneticPr fontId="12" type="noConversion"/>
  </si>
  <si>
    <t>홍초희</t>
    <phoneticPr fontId="12" type="noConversion"/>
  </si>
  <si>
    <t>031-940-8414</t>
    <phoneticPr fontId="12" type="noConversion"/>
  </si>
  <si>
    <t>노인장애인과</t>
    <phoneticPr fontId="13" type="noConversion"/>
  </si>
  <si>
    <t>노인장애인과</t>
    <phoneticPr fontId="13" type="noConversion"/>
  </si>
  <si>
    <t>장애인회관 운영 지원</t>
    <phoneticPr fontId="13" type="noConversion"/>
  </si>
  <si>
    <t>* 사무실 7개소, 프로그램실 4개소 사무집기(책상, 의자, 캐비닛 등)
* 30인 규모 무료급식소 주방설비(식탁, 의자, 냉장고, 싱크대 등)</t>
    <phoneticPr fontId="13" type="noConversion"/>
  </si>
  <si>
    <t>장애인 사용 자동차 등 표지' 구매</t>
    <phoneticPr fontId="13" type="noConversion"/>
  </si>
  <si>
    <t>1,100원 * 3000매</t>
    <phoneticPr fontId="13" type="noConversion"/>
  </si>
  <si>
    <t>하수도과</t>
    <phoneticPr fontId="5" type="noConversion"/>
  </si>
  <si>
    <t>박종욱</t>
    <phoneticPr fontId="5" type="noConversion"/>
  </si>
  <si>
    <t>031-940-5547</t>
    <phoneticPr fontId="5" type="noConversion"/>
  </si>
  <si>
    <t>2021년 금촌권역 하수도 준설 연간단가공사</t>
    <phoneticPr fontId="5" type="noConversion"/>
  </si>
  <si>
    <t>하수도과</t>
    <phoneticPr fontId="5" type="noConversion"/>
  </si>
  <si>
    <t>박종욱</t>
    <phoneticPr fontId="5" type="noConversion"/>
  </si>
  <si>
    <t>031-940-5547</t>
    <phoneticPr fontId="5" type="noConversion"/>
  </si>
  <si>
    <t>2021년 문산권역 하수도 준설 연간단가공사</t>
    <phoneticPr fontId="5" type="noConversion"/>
  </si>
  <si>
    <t>황찬혁</t>
    <phoneticPr fontId="12" type="noConversion"/>
  </si>
  <si>
    <t>031-940-5545</t>
    <phoneticPr fontId="12" type="noConversion"/>
  </si>
  <si>
    <t>031-940-5545</t>
    <phoneticPr fontId="12" type="noConversion"/>
  </si>
  <si>
    <t>2021년 법원권역 하수도 준설 연간단가공사</t>
    <phoneticPr fontId="5" type="noConversion"/>
  </si>
  <si>
    <t>이교승</t>
    <phoneticPr fontId="12" type="noConversion"/>
  </si>
  <si>
    <t>031-940-5524</t>
    <phoneticPr fontId="12" type="noConversion"/>
  </si>
  <si>
    <t>2021년 오수관로 및 맨홀펌프장 준설 연간단가공사</t>
    <phoneticPr fontId="5" type="noConversion"/>
  </si>
  <si>
    <t>황찬혁</t>
    <phoneticPr fontId="5" type="noConversion"/>
  </si>
  <si>
    <t>황찬혁</t>
    <phoneticPr fontId="5" type="noConversion"/>
  </si>
  <si>
    <t>2021년 교하권역 하수도 유지보수 연간단가공사</t>
    <phoneticPr fontId="5" type="noConversion"/>
  </si>
  <si>
    <t>2021년 금촌권역 하수도 유지보수 연간단가공사</t>
    <phoneticPr fontId="5" type="noConversion"/>
  </si>
  <si>
    <t>2021년 문산권역 하수도 유지보수 연간단가공사</t>
    <phoneticPr fontId="5" type="noConversion"/>
  </si>
  <si>
    <t>2021년 법원권역 하수도 유지보수 연간단가공사</t>
    <phoneticPr fontId="5" type="noConversion"/>
  </si>
  <si>
    <t>이교승</t>
    <phoneticPr fontId="12" type="noConversion"/>
  </si>
  <si>
    <t>031-940-5524</t>
    <phoneticPr fontId="12" type="noConversion"/>
  </si>
  <si>
    <t>2021년 탄현권역 하수도 유지보수 연간단가공사</t>
    <phoneticPr fontId="5" type="noConversion"/>
  </si>
  <si>
    <t>2021년 파평권역 하수도 유지보수 연간단가공사</t>
    <phoneticPr fontId="5" type="noConversion"/>
  </si>
  <si>
    <t>2021년 하수도 맨홀 보수공사</t>
    <phoneticPr fontId="5" type="noConversion"/>
  </si>
  <si>
    <t>선유6리 하수도 정비공사</t>
    <phoneticPr fontId="12" type="noConversion"/>
  </si>
  <si>
    <t>박재영</t>
    <phoneticPr fontId="5" type="noConversion"/>
  </si>
  <si>
    <t>031-940-5546</t>
    <phoneticPr fontId="5" type="noConversion"/>
  </si>
  <si>
    <t>백석2리 마을하수관 교체</t>
    <phoneticPr fontId="12" type="noConversion"/>
  </si>
  <si>
    <t>야당동 일원 우수관 정비</t>
    <phoneticPr fontId="12" type="noConversion"/>
  </si>
  <si>
    <t>운정 생탈수기#A대수선</t>
    <phoneticPr fontId="12" type="noConversion"/>
  </si>
  <si>
    <t>경기도</t>
    <phoneticPr fontId="12" type="noConversion"/>
  </si>
  <si>
    <t>하수도과</t>
    <phoneticPr fontId="12" type="noConversion"/>
  </si>
  <si>
    <t>황기준</t>
    <phoneticPr fontId="12" type="noConversion"/>
  </si>
  <si>
    <t>031-940-5523</t>
    <phoneticPr fontId="12" type="noConversion"/>
  </si>
  <si>
    <t>운정 호기조 송풍기#B대수선</t>
    <phoneticPr fontId="12" type="noConversion"/>
  </si>
  <si>
    <t>하수도과</t>
    <phoneticPr fontId="12" type="noConversion"/>
  </si>
  <si>
    <t>황기준</t>
    <phoneticPr fontId="12" type="noConversion"/>
  </si>
  <si>
    <t xml:space="preserve">통일동산 출판단지 중계펌프장 준설 </t>
    <phoneticPr fontId="12" type="noConversion"/>
  </si>
  <si>
    <t>031-940-5523</t>
    <phoneticPr fontId="12" type="noConversion"/>
  </si>
  <si>
    <t>소액수의</t>
    <phoneticPr fontId="12" type="noConversion"/>
  </si>
  <si>
    <t>통일동산 기존 드럼스크린 보수(2대)</t>
    <phoneticPr fontId="12" type="noConversion"/>
  </si>
  <si>
    <t>통일동산 증설 약액세정장치 보수</t>
    <phoneticPr fontId="12" type="noConversion"/>
  </si>
  <si>
    <t>통일동산 증설 분리막세정용 송풍기 대수선 (3대)</t>
    <phoneticPr fontId="12" type="noConversion"/>
  </si>
  <si>
    <t>문산증설 중앙제어반 PLC 및 HMI 개량</t>
    <phoneticPr fontId="12" type="noConversion"/>
  </si>
  <si>
    <t>문산증설 분배조 호이스트 개선</t>
    <phoneticPr fontId="12" type="noConversion"/>
  </si>
  <si>
    <t>적성 침사제거기 A호기 보수</t>
    <phoneticPr fontId="12" type="noConversion"/>
  </si>
  <si>
    <t>적성 발전기 내구연한 경과 개량</t>
    <phoneticPr fontId="12" type="noConversion"/>
  </si>
  <si>
    <t>적성 PLC판넬 개량</t>
    <phoneticPr fontId="12" type="noConversion"/>
  </si>
  <si>
    <t>적성 기존 반응조 PLC 개량</t>
    <phoneticPr fontId="12" type="noConversion"/>
  </si>
  <si>
    <t>동파리 슬러지 반출설비 설치</t>
    <phoneticPr fontId="12" type="noConversion"/>
  </si>
  <si>
    <t>파평 1차침전지 스컴스키머#B 보수</t>
    <phoneticPr fontId="12" type="noConversion"/>
  </si>
  <si>
    <t>동파리 PLC 개량</t>
    <phoneticPr fontId="12" type="noConversion"/>
  </si>
  <si>
    <t>운천리 PLC 개량</t>
    <phoneticPr fontId="12" type="noConversion"/>
  </si>
  <si>
    <t xml:space="preserve">임진리 2중계펌프장 현장제어판넬 개량 </t>
    <phoneticPr fontId="12" type="noConversion"/>
  </si>
  <si>
    <t>금촌증설 협잡물종합처리기 증설</t>
    <phoneticPr fontId="12" type="noConversion"/>
  </si>
  <si>
    <t>금촌증설 기존협잡물종합처리기 세목스크린 교체</t>
    <phoneticPr fontId="12" type="noConversion"/>
  </si>
  <si>
    <t>파평 주민편의시설 보수</t>
    <phoneticPr fontId="12" type="noConversion"/>
  </si>
  <si>
    <t>광탄증설  농업용공공용수 시설</t>
    <phoneticPr fontId="12" type="noConversion"/>
  </si>
  <si>
    <t>김동우</t>
    <phoneticPr fontId="12" type="noConversion"/>
  </si>
  <si>
    <t>031-940-5522</t>
    <phoneticPr fontId="12" type="noConversion"/>
  </si>
  <si>
    <t>2021/01</t>
    <phoneticPr fontId="13" type="noConversion"/>
  </si>
  <si>
    <t>주민참여예산 하수도분야 실시설계용역</t>
    <phoneticPr fontId="12" type="noConversion"/>
  </si>
  <si>
    <t>측량 및 설계 1식</t>
    <phoneticPr fontId="12" type="noConversion"/>
  </si>
  <si>
    <t>선유4리 하수도정비 실시설계용역</t>
    <phoneticPr fontId="12" type="noConversion"/>
  </si>
  <si>
    <t>측량 및 설계 1식</t>
    <phoneticPr fontId="12" type="noConversion"/>
  </si>
  <si>
    <t>하수도과</t>
    <phoneticPr fontId="12" type="noConversion"/>
  </si>
  <si>
    <t>남부권역 하수도 준설공사 폐기물처리용역</t>
    <phoneticPr fontId="12" type="noConversion"/>
  </si>
  <si>
    <t>준설토처리 1식</t>
    <phoneticPr fontId="12" type="noConversion"/>
  </si>
  <si>
    <t>북부권역 하수도 준설공사 폐기물처리용역</t>
    <phoneticPr fontId="12" type="noConversion"/>
  </si>
  <si>
    <t>준설토처리 1식</t>
    <phoneticPr fontId="12" type="noConversion"/>
  </si>
  <si>
    <t>남부권역 하수도 유지보수공사 폐기물처리용역</t>
    <phoneticPr fontId="12" type="noConversion"/>
  </si>
  <si>
    <t>건설폐기물처리 1식</t>
    <phoneticPr fontId="12" type="noConversion"/>
  </si>
  <si>
    <t>북부권역 하수도 유지보수공사 폐기물처리용역</t>
    <phoneticPr fontId="12" type="noConversion"/>
  </si>
  <si>
    <t>건설폐기물처리 1식</t>
    <phoneticPr fontId="12" type="noConversion"/>
  </si>
  <si>
    <t>2021/02</t>
    <phoneticPr fontId="13" type="noConversion"/>
  </si>
  <si>
    <t>하수관로 기술진단용역</t>
    <phoneticPr fontId="12" type="noConversion"/>
  </si>
  <si>
    <t>기술진단 L=172㎞</t>
    <phoneticPr fontId="12" type="noConversion"/>
  </si>
  <si>
    <t>하수도과</t>
    <phoneticPr fontId="13" type="noConversion"/>
  </si>
  <si>
    <t>2021/03</t>
    <phoneticPr fontId="13" type="noConversion"/>
  </si>
  <si>
    <t>하수처리시설 기술진단 용역(통일동산)</t>
    <phoneticPr fontId="12" type="noConversion"/>
  </si>
  <si>
    <t>하수도법 제20조 규정에 의거 5년마다 기술진단</t>
    <phoneticPr fontId="12" type="noConversion"/>
  </si>
  <si>
    <t>하수도과</t>
    <phoneticPr fontId="13" type="noConversion"/>
  </si>
  <si>
    <t xml:space="preserve"> 하수처리시설 기술진단 용역(문산기존)</t>
    <phoneticPr fontId="12" type="noConversion"/>
  </si>
  <si>
    <t>하수도과</t>
    <phoneticPr fontId="13" type="noConversion"/>
  </si>
  <si>
    <t xml:space="preserve"> 하수처리시설 기술진단 용역(문산증설)</t>
    <phoneticPr fontId="12" type="noConversion"/>
  </si>
  <si>
    <t>하수도법 제20조 규정에 의거 5년마다 기술진단</t>
    <phoneticPr fontId="12" type="noConversion"/>
  </si>
  <si>
    <t>하수처리시설 기술진단 용역(파평)</t>
    <phoneticPr fontId="12" type="noConversion"/>
  </si>
  <si>
    <t>하수도법 제20조 규정에 의거 5년마다 기술진단</t>
    <phoneticPr fontId="12" type="noConversion"/>
  </si>
  <si>
    <t>하수처리시설 악취기술진단 용역(파평)</t>
    <phoneticPr fontId="12" type="noConversion"/>
  </si>
  <si>
    <t>악취방지법 제16조의2 규정에 의거 5년마다 기술진단</t>
    <phoneticPr fontId="12" type="noConversion"/>
  </si>
  <si>
    <t>하수도과</t>
    <phoneticPr fontId="12" type="noConversion"/>
  </si>
  <si>
    <t xml:space="preserve">2020년도 하수도사업특별회계 결산감사 용역 </t>
    <phoneticPr fontId="12" type="noConversion"/>
  </si>
  <si>
    <t>2020년 하수도특별회계 결산감사</t>
    <phoneticPr fontId="12" type="noConversion"/>
  </si>
  <si>
    <t xml:space="preserve">유형고정자산회계관리 프로그램 유지보수 용역 </t>
    <phoneticPr fontId="12" type="noConversion"/>
  </si>
  <si>
    <t>유형자산회계프로그램 유지보수</t>
    <phoneticPr fontId="12" type="noConversion"/>
  </si>
  <si>
    <t>2021/04</t>
    <phoneticPr fontId="13" type="noConversion"/>
  </si>
  <si>
    <t>파주시 하수도사업 특별회계 가동설비자산 재평가용역</t>
    <phoneticPr fontId="12" type="noConversion"/>
  </si>
  <si>
    <t>하수도특별회계 자산 재평가</t>
    <phoneticPr fontId="12" type="noConversion"/>
  </si>
  <si>
    <t>하수도과</t>
    <phoneticPr fontId="12" type="noConversion"/>
  </si>
  <si>
    <t>지방공기업 예산회계시스템 유지보수 용역</t>
    <phoneticPr fontId="12" type="noConversion"/>
  </si>
  <si>
    <t>예산회계시스템 유지보수</t>
    <phoneticPr fontId="12" type="noConversion"/>
  </si>
  <si>
    <t>파주 공공하수처리시설 증설사업 감리 용역</t>
    <phoneticPr fontId="12" type="noConversion"/>
  </si>
  <si>
    <t>증설사업 감리</t>
    <phoneticPr fontId="12" type="noConversion"/>
  </si>
  <si>
    <t>2021 배수준공 기술지원 사업(용역)</t>
    <phoneticPr fontId="12" type="noConversion"/>
  </si>
  <si>
    <t>배수설비 준공 시 CCTV 활용하여 오접, 훼손, 구배불량 확인 및 관경, 재질 등에 대한 기술지원</t>
    <phoneticPr fontId="12" type="noConversion"/>
  </si>
  <si>
    <t>2021 개인하수처리시설 관리지원 사업(용역)</t>
    <phoneticPr fontId="12" type="noConversion"/>
  </si>
  <si>
    <t>노후 및 소규모 개인하수처리시설 관리 지원</t>
    <phoneticPr fontId="12" type="noConversion"/>
  </si>
  <si>
    <t>운정 반응조 수질계측기</t>
    <phoneticPr fontId="13" type="noConversion"/>
  </si>
  <si>
    <t xml:space="preserve">- DO계측기 센서 4EA
- MLSS계측기 센서 1EA </t>
    <phoneticPr fontId="13" type="noConversion"/>
  </si>
  <si>
    <t>문산증설 교대반응조 교반기 구매</t>
    <phoneticPr fontId="13" type="noConversion"/>
  </si>
  <si>
    <t xml:space="preserve">교대반응조 교반기 1대 구매(예비) </t>
    <phoneticPr fontId="13" type="noConversion"/>
  </si>
  <si>
    <t>문산증설 수질계측기 구매</t>
    <phoneticPr fontId="13" type="noConversion"/>
  </si>
  <si>
    <t xml:space="preserve"> DO계측기 2SET</t>
    <phoneticPr fontId="13" type="noConversion"/>
  </si>
  <si>
    <t>파평 반응조 계측기 수선</t>
    <phoneticPr fontId="13" type="noConversion"/>
  </si>
  <si>
    <t>- DO계측기 센서 4EA
- MLSS계측기 센서 2EA</t>
    <phoneticPr fontId="13" type="noConversion"/>
  </si>
  <si>
    <t>체육과</t>
    <phoneticPr fontId="12" type="noConversion"/>
  </si>
  <si>
    <t>체육과</t>
    <phoneticPr fontId="12" type="noConversion"/>
  </si>
  <si>
    <t>박기정</t>
    <phoneticPr fontId="12" type="noConversion"/>
  </si>
  <si>
    <t>031-940-5234</t>
    <phoneticPr fontId="12" type="noConversion"/>
  </si>
  <si>
    <t>031-940-5234</t>
    <phoneticPr fontId="12" type="noConversion"/>
  </si>
  <si>
    <t>운정스포츠센터 개보수(전기)</t>
    <phoneticPr fontId="12" type="noConversion"/>
  </si>
  <si>
    <t>소액수의</t>
    <phoneticPr fontId="12" type="noConversion"/>
  </si>
  <si>
    <t>파주스타디움 실내외 도색정비 공사</t>
    <phoneticPr fontId="12" type="noConversion"/>
  </si>
  <si>
    <t>파주스타디움 관람석 정비공사</t>
    <phoneticPr fontId="12" type="noConversion"/>
  </si>
  <si>
    <t>파주스타디움 장애인편의시설 정비공사</t>
    <phoneticPr fontId="12" type="noConversion"/>
  </si>
  <si>
    <t>파주스타디움 게이트볼장 입구 정비공사</t>
    <phoneticPr fontId="12" type="noConversion"/>
  </si>
  <si>
    <t>파주스타디움 궁도장 보수공사</t>
    <phoneticPr fontId="12" type="noConversion"/>
  </si>
  <si>
    <t>향암체육공원(축구장 인조잔디 교체 및 부대시설 개선)</t>
    <phoneticPr fontId="12" type="noConversion"/>
  </si>
  <si>
    <t>A=7906㎡</t>
    <phoneticPr fontId="12" type="noConversion"/>
  </si>
  <si>
    <t>체육과</t>
    <phoneticPr fontId="5" type="noConversion"/>
  </si>
  <si>
    <t>체육과</t>
    <phoneticPr fontId="5" type="noConversion"/>
  </si>
  <si>
    <t>이정훈</t>
    <phoneticPr fontId="5" type="noConversion"/>
  </si>
  <si>
    <t>031-940-5231</t>
    <phoneticPr fontId="5" type="noConversion"/>
  </si>
  <si>
    <t>월롱체육공원(축구장 인조잔디 교체 및 부대시설 개선)</t>
    <phoneticPr fontId="12" type="noConversion"/>
  </si>
  <si>
    <t>A=6,598㎡</t>
    <phoneticPr fontId="12" type="noConversion"/>
  </si>
  <si>
    <t>031-940-5231</t>
  </si>
  <si>
    <t>법원체육공원(테니스장 인조잔디 설치)</t>
    <phoneticPr fontId="12" type="noConversion"/>
  </si>
  <si>
    <t>A=2,465㎡</t>
    <phoneticPr fontId="12" type="noConversion"/>
  </si>
  <si>
    <t>적성체육공원(테니스장 인조잔디 설치)</t>
    <phoneticPr fontId="12" type="noConversion"/>
  </si>
  <si>
    <t>A=1,800㎡</t>
    <phoneticPr fontId="12" type="noConversion"/>
  </si>
  <si>
    <t>두지체육공원 시설 개선</t>
    <phoneticPr fontId="12" type="noConversion"/>
  </si>
  <si>
    <t>A=2,000㎡</t>
    <phoneticPr fontId="12" type="noConversion"/>
  </si>
  <si>
    <t>조리 실내배드민턴장 건립</t>
    <phoneticPr fontId="12" type="noConversion"/>
  </si>
  <si>
    <t>정백영</t>
    <phoneticPr fontId="12" type="noConversion"/>
  </si>
  <si>
    <t>031-940-5232</t>
    <phoneticPr fontId="12" type="noConversion"/>
  </si>
  <si>
    <t>화재수신기 이설 및 소방배관 보수 공사</t>
    <phoneticPr fontId="12" type="noConversion"/>
  </si>
  <si>
    <t>파주스타디움 주차장 보수 공사</t>
    <phoneticPr fontId="12" type="noConversion"/>
  </si>
  <si>
    <t>궁도장 안전시설 설치</t>
  </si>
  <si>
    <t>배영수</t>
    <phoneticPr fontId="12" type="noConversion"/>
  </si>
  <si>
    <t>배영수</t>
    <phoneticPr fontId="12" type="noConversion"/>
  </si>
  <si>
    <t>031-940-5237</t>
    <phoneticPr fontId="12" type="noConversion"/>
  </si>
  <si>
    <t>031-940-5237</t>
    <phoneticPr fontId="12" type="noConversion"/>
  </si>
  <si>
    <t>파주시 배드민턴장 조명교체</t>
  </si>
  <si>
    <t>건강공원 시설정비</t>
  </si>
  <si>
    <t>공공체육공원 시설정비 및  폔스 개선</t>
  </si>
  <si>
    <t>공공체육시설 안내판 정비</t>
  </si>
  <si>
    <t>수목 도복목 바로세우기 정비</t>
  </si>
  <si>
    <t>다목적 체육관 샌딩작업</t>
  </si>
  <si>
    <t>월롱체육공원 배수로 정비</t>
  </si>
  <si>
    <t>실내체육관 방수작업</t>
  </si>
  <si>
    <t>임원재</t>
    <phoneticPr fontId="12" type="noConversion"/>
  </si>
  <si>
    <t>031-940-5246</t>
    <phoneticPr fontId="12" type="noConversion"/>
  </si>
  <si>
    <t>동절기 바람막이 설치</t>
  </si>
  <si>
    <t>운정스포츠센터 개보수(건축)</t>
    <phoneticPr fontId="12" type="noConversion"/>
  </si>
  <si>
    <t>체육과</t>
    <phoneticPr fontId="12" type="noConversion"/>
  </si>
  <si>
    <t>박기정</t>
    <phoneticPr fontId="12" type="noConversion"/>
  </si>
  <si>
    <t>031-940-5234</t>
    <phoneticPr fontId="12" type="noConversion"/>
  </si>
  <si>
    <t>박기정</t>
    <phoneticPr fontId="12" type="noConversion"/>
  </si>
  <si>
    <t>금촌 실내배드민턴장 개보수</t>
    <phoneticPr fontId="12" type="noConversion"/>
  </si>
  <si>
    <t>2021년 경기도종합체육대회 개폐회식 연출 용역</t>
    <phoneticPr fontId="12" type="noConversion"/>
  </si>
  <si>
    <t>개폐회식, 성화봉송 등</t>
    <phoneticPr fontId="12" type="noConversion"/>
  </si>
  <si>
    <t>금촌다목적실내체육관 에너지, 녹색 본인증 용역</t>
    <phoneticPr fontId="12" type="noConversion"/>
  </si>
  <si>
    <t>에너지, 녹색본인증</t>
    <phoneticPr fontId="12" type="noConversion"/>
  </si>
  <si>
    <t>체육대회 홈페이지 유지보수 용역</t>
    <phoneticPr fontId="12" type="noConversion"/>
  </si>
  <si>
    <t>홈페이지 유지보수</t>
    <phoneticPr fontId="12" type="noConversion"/>
  </si>
  <si>
    <t>조리실내배드민턴장 건립공사 감리용역</t>
    <phoneticPr fontId="12" type="noConversion"/>
  </si>
  <si>
    <t>감리용역 8개월</t>
    <phoneticPr fontId="12" type="noConversion"/>
  </si>
  <si>
    <t>향양체육공원 시설개선사업 폐기물처리용역(폐합성수지)</t>
    <phoneticPr fontId="12" type="noConversion"/>
  </si>
  <si>
    <t>폐인조잔디 처리</t>
    <phoneticPr fontId="12" type="noConversion"/>
  </si>
  <si>
    <t>월롱체육공원 시설개선사업 폐기물처리용역(폐합성수지)</t>
    <phoneticPr fontId="12" type="noConversion"/>
  </si>
  <si>
    <t>체육과</t>
  </si>
  <si>
    <t>공공체육시설 조경관리 연간단가 용역</t>
  </si>
  <si>
    <t>제초작업</t>
  </si>
  <si>
    <t>2021년 경기도종합체육대회 체육시설 방역</t>
    <phoneticPr fontId="12" type="noConversion"/>
  </si>
  <si>
    <t>경기장 방역</t>
    <phoneticPr fontId="12" type="noConversion"/>
  </si>
  <si>
    <t>체육과</t>
    <phoneticPr fontId="13" type="noConversion"/>
  </si>
  <si>
    <t>금촌 실내배드민턴장 개보수</t>
    <phoneticPr fontId="13" type="noConversion"/>
  </si>
  <si>
    <t>금촌 실내배드민턴장 개보수</t>
    <phoneticPr fontId="13" type="noConversion"/>
  </si>
  <si>
    <t>지반조사 용역</t>
  </si>
  <si>
    <t>체육과</t>
    <phoneticPr fontId="13" type="noConversion"/>
  </si>
  <si>
    <t>석면철거 용역</t>
    <phoneticPr fontId="12" type="noConversion"/>
  </si>
  <si>
    <t>감리 용역</t>
    <phoneticPr fontId="12" type="noConversion"/>
  </si>
  <si>
    <t>폐기물처리 용역</t>
  </si>
  <si>
    <t>체육과</t>
    <phoneticPr fontId="12" type="noConversion"/>
  </si>
  <si>
    <t>엘리트 체육 육성 지원(파주시민축구단 운영)</t>
    <phoneticPr fontId="13" type="noConversion"/>
  </si>
  <si>
    <t>유니폼 세트 30벌</t>
    <phoneticPr fontId="13" type="noConversion"/>
  </si>
  <si>
    <t>체육과</t>
    <phoneticPr fontId="13" type="noConversion"/>
  </si>
  <si>
    <t>파주스타디움 육상경기장 용기구 공인용품(공인3종) 구매</t>
    <phoneticPr fontId="13" type="noConversion"/>
  </si>
  <si>
    <t>공인3종 100종</t>
    <phoneticPr fontId="13" type="noConversion"/>
  </si>
  <si>
    <t>2021년 상반기 교통안전표지판 유지관리 연간단가공사</t>
    <phoneticPr fontId="12" type="noConversion"/>
  </si>
  <si>
    <t>제한경쟁</t>
    <phoneticPr fontId="12" type="noConversion"/>
  </si>
  <si>
    <t>대중교통과</t>
    <phoneticPr fontId="5" type="noConversion"/>
  </si>
  <si>
    <t>한성수</t>
    <phoneticPr fontId="5" type="noConversion"/>
  </si>
  <si>
    <t>031-940-5792</t>
    <phoneticPr fontId="5" type="noConversion"/>
  </si>
  <si>
    <t>2021년 상반기 버스정류장 유지관리 연간단가 공사_남부</t>
    <phoneticPr fontId="12" type="noConversion"/>
  </si>
  <si>
    <t>2021년 상반기 버스정류장 유지관리 연간단가 공사_북부</t>
    <phoneticPr fontId="12" type="noConversion"/>
  </si>
  <si>
    <t>031-940-5792</t>
    <phoneticPr fontId="5" type="noConversion"/>
  </si>
  <si>
    <t>2021년 상반기 도로노면표시  유지관리 연간공사</t>
    <phoneticPr fontId="12" type="noConversion"/>
  </si>
  <si>
    <t>대중교통과</t>
    <phoneticPr fontId="5" type="noConversion"/>
  </si>
  <si>
    <t>한성수</t>
    <phoneticPr fontId="5" type="noConversion"/>
  </si>
  <si>
    <t>2021년 상반기 교통약자 도로 시설물 등 유지관리 연간단가 공사</t>
    <phoneticPr fontId="12" type="noConversion"/>
  </si>
  <si>
    <t>2021년 상반기  버스정류장 조명등 등 유지관리 연간단가 공사</t>
    <phoneticPr fontId="12" type="noConversion"/>
  </si>
  <si>
    <t>소액수의</t>
    <phoneticPr fontId="12" type="noConversion"/>
  </si>
  <si>
    <t>2021년 안전속도 5030 시설개선사업_2차분</t>
    <phoneticPr fontId="12" type="noConversion"/>
  </si>
  <si>
    <t>2021년 교통신호시설 유지보수 연간단가 공사_남부</t>
    <phoneticPr fontId="12" type="noConversion"/>
  </si>
  <si>
    <t>이지형</t>
    <phoneticPr fontId="12" type="noConversion"/>
  </si>
  <si>
    <t>이지형</t>
    <phoneticPr fontId="12" type="noConversion"/>
  </si>
  <si>
    <t>031-940-5791</t>
    <phoneticPr fontId="12" type="noConversion"/>
  </si>
  <si>
    <t>2021년 교통신호시설 유지보수 연간단가 공사_북부</t>
    <phoneticPr fontId="12" type="noConversion"/>
  </si>
  <si>
    <t>2021년 횡단보도 LED투광등 유지보수 연간단가 공사</t>
    <phoneticPr fontId="12" type="noConversion"/>
  </si>
  <si>
    <t>2021년 교통신호시설 설치공사</t>
    <phoneticPr fontId="12" type="noConversion"/>
  </si>
  <si>
    <t>2021년 버스정류장 노선도 및 문안 교체 사업</t>
    <phoneticPr fontId="12" type="noConversion"/>
  </si>
  <si>
    <t>동패초교 주변 차량 정차대 설치공사</t>
    <phoneticPr fontId="12" type="noConversion"/>
  </si>
  <si>
    <t>2021년 광역 멀티환승거점 정류소 구축사업</t>
    <phoneticPr fontId="12" type="noConversion"/>
  </si>
  <si>
    <t>2021년 하반기 교통안전표지판 유지관리 연간단가공사</t>
    <phoneticPr fontId="12" type="noConversion"/>
  </si>
  <si>
    <t>2021년 하반기 버스정류장 유지관리 연간단가 공사_남부</t>
    <phoneticPr fontId="12" type="noConversion"/>
  </si>
  <si>
    <t>2021년 하반기 버스정류장 유지관리 연간단가 공사_북부</t>
    <phoneticPr fontId="12" type="noConversion"/>
  </si>
  <si>
    <t>2021년 하반기 도로노면표시  유지관리 연간공사</t>
    <phoneticPr fontId="12" type="noConversion"/>
  </si>
  <si>
    <t>2021년 하반기 교통신호시설 유지보수 연간단가 공사_남부</t>
    <phoneticPr fontId="12" type="noConversion"/>
  </si>
  <si>
    <t>2021년 하반기 교통신호시설 유지보수 연간단가 공사_북부</t>
    <phoneticPr fontId="12" type="noConversion"/>
  </si>
  <si>
    <t>031-940-5791</t>
    <phoneticPr fontId="12" type="noConversion"/>
  </si>
  <si>
    <t>대중교통과</t>
    <phoneticPr fontId="12" type="noConversion"/>
  </si>
  <si>
    <t>대중교통과</t>
    <phoneticPr fontId="12" type="noConversion"/>
  </si>
  <si>
    <t>2021/10</t>
    <phoneticPr fontId="12" type="noConversion"/>
  </si>
  <si>
    <t>마을버스준공영제 평가 용역</t>
    <phoneticPr fontId="12" type="noConversion"/>
  </si>
  <si>
    <t>운송업체 경영 및 서비스평가</t>
    <phoneticPr fontId="12" type="noConversion"/>
  </si>
  <si>
    <t>제4차 파주시 지방대중교통계획</t>
    <phoneticPr fontId="12" type="noConversion"/>
  </si>
  <si>
    <t>대중교통계획 5개년 계획(2022~2026)</t>
    <phoneticPr fontId="12" type="noConversion"/>
  </si>
  <si>
    <t>2021년 파주시 공영 벽지노선 경영분석</t>
    <phoneticPr fontId="12" type="noConversion"/>
  </si>
  <si>
    <t>운행손실금 산정</t>
    <phoneticPr fontId="12" type="noConversion"/>
  </si>
  <si>
    <t>동패초교 주변 차량정차대 설치공사 실시설계 용역</t>
    <phoneticPr fontId="12" type="noConversion"/>
  </si>
  <si>
    <t>차량정차대 1식</t>
    <phoneticPr fontId="12" type="noConversion"/>
  </si>
  <si>
    <t>2021년 교통신호시설 설치공사 실시설계 용역</t>
    <phoneticPr fontId="12" type="noConversion"/>
  </si>
  <si>
    <t>교통신호시설 9개소</t>
    <phoneticPr fontId="12" type="noConversion"/>
  </si>
  <si>
    <t>복합기 구입</t>
    <phoneticPr fontId="12" type="noConversion"/>
  </si>
  <si>
    <t>복합기 1식</t>
    <phoneticPr fontId="12" type="noConversion"/>
  </si>
  <si>
    <t>2021년 파주시 정보통신공사 연간단가</t>
    <phoneticPr fontId="12" type="noConversion"/>
  </si>
  <si>
    <t>정보통신과</t>
    <phoneticPr fontId="12" type="noConversion"/>
  </si>
  <si>
    <t>백남신</t>
    <phoneticPr fontId="12" type="noConversion"/>
  </si>
  <si>
    <t>031-940-4306</t>
    <phoneticPr fontId="12" type="noConversion"/>
  </si>
  <si>
    <t>김우현</t>
    <phoneticPr fontId="12" type="noConversion"/>
  </si>
  <si>
    <t>031-940-4301</t>
    <phoneticPr fontId="12" type="noConversion"/>
  </si>
  <si>
    <t>도현열</t>
    <phoneticPr fontId="12" type="noConversion"/>
  </si>
  <si>
    <t>정보통신과</t>
    <phoneticPr fontId="12" type="noConversion"/>
  </si>
  <si>
    <t>2021년 파주시 자가광통신망 연간단가</t>
    <phoneticPr fontId="12" type="noConversion"/>
  </si>
  <si>
    <t>김우현</t>
    <phoneticPr fontId="12" type="noConversion"/>
  </si>
  <si>
    <t>031-940-4301</t>
    <phoneticPr fontId="12" type="noConversion"/>
  </si>
  <si>
    <t>비협정</t>
    <phoneticPr fontId="12" type="noConversion"/>
  </si>
  <si>
    <t>방범CCTV 유지보수 연간단가(읍면)</t>
    <phoneticPr fontId="12" type="noConversion"/>
  </si>
  <si>
    <t>박기배</t>
    <phoneticPr fontId="12" type="noConversion"/>
  </si>
  <si>
    <t>031-940-8792</t>
    <phoneticPr fontId="12" type="noConversion"/>
  </si>
  <si>
    <t>방범CCTV 유지보수 연간단가(동)</t>
    <phoneticPr fontId="12" type="noConversion"/>
  </si>
  <si>
    <t>CCTV 신규 설치</t>
    <phoneticPr fontId="12" type="noConversion"/>
  </si>
  <si>
    <t>CCTV 신규 설치 (주민참여예산)</t>
    <phoneticPr fontId="12" type="noConversion"/>
  </si>
  <si>
    <t>통학로 CCTV 설치</t>
    <phoneticPr fontId="12" type="noConversion"/>
  </si>
  <si>
    <t>031-940-8794</t>
    <phoneticPr fontId="12" type="noConversion"/>
  </si>
  <si>
    <t>안전환경 조성(우범지역 CCTV 설치)</t>
    <phoneticPr fontId="12" type="noConversion"/>
  </si>
  <si>
    <t>자가망 전환 구축</t>
    <phoneticPr fontId="12" type="noConversion"/>
  </si>
  <si>
    <t>2021년 공공 와이파이 구축</t>
    <phoneticPr fontId="12" type="noConversion"/>
  </si>
  <si>
    <t>신규 50개소 설치</t>
    <phoneticPr fontId="12" type="noConversion"/>
  </si>
  <si>
    <t>2021/01</t>
    <phoneticPr fontId="12" type="noConversion"/>
  </si>
  <si>
    <t>행정정보시스템 통합 유지보수</t>
    <phoneticPr fontId="12" type="noConversion"/>
  </si>
  <si>
    <t>행정정보시스템 H/W 46종 및 S/W 38종</t>
    <phoneticPr fontId="12" type="noConversion"/>
  </si>
  <si>
    <t>정보통신과</t>
  </si>
  <si>
    <t>2021년 파주시 정보통신망 유지보수</t>
  </si>
  <si>
    <t>정보통신망 시스템 유지보수</t>
    <phoneticPr fontId="12" type="noConversion"/>
  </si>
  <si>
    <t>2021년 네트워크접근제어시스템 유지보수</t>
  </si>
  <si>
    <t>네트워크접근제어시스템 유지보수</t>
    <phoneticPr fontId="12" type="noConversion"/>
  </si>
  <si>
    <t>2021년 트래픽분석 및 제어시스템 유지보수</t>
  </si>
  <si>
    <t>트래픽분석 및 제어시스템 유지보수</t>
    <phoneticPr fontId="12" type="noConversion"/>
  </si>
  <si>
    <t>2021년 네트워크 모니터링 시스템 유지보수</t>
  </si>
  <si>
    <t>NMS 유지보수</t>
  </si>
  <si>
    <t>2021년 망연계시스템 유지보수</t>
  </si>
  <si>
    <t>망간 연계시스템 유지보수</t>
  </si>
  <si>
    <t>2021년 정보통신 부대장비 유지보수</t>
    <phoneticPr fontId="12" type="noConversion"/>
  </si>
  <si>
    <t>부대장비 유지보수</t>
    <phoneticPr fontId="12" type="noConversion"/>
  </si>
  <si>
    <t>2021년 파주시 콜센터시스템 유지보수</t>
    <phoneticPr fontId="12" type="noConversion"/>
  </si>
  <si>
    <t>대표전화(4114) 콜센터 관련 시스템 유지보수</t>
    <phoneticPr fontId="12" type="noConversion"/>
  </si>
  <si>
    <t>통합관제센터 정보시스템 유지관리</t>
    <phoneticPr fontId="12" type="noConversion"/>
  </si>
  <si>
    <t>통합관제센터 시스템</t>
    <phoneticPr fontId="12" type="noConversion"/>
  </si>
  <si>
    <t>2021년 문서보안시스템 유지보수</t>
    <phoneticPr fontId="5" type="noConversion"/>
  </si>
  <si>
    <t>시스템 유지보수</t>
    <phoneticPr fontId="12" type="noConversion"/>
  </si>
  <si>
    <t>2021년 개인정보파일 관리시스템 유지보수</t>
    <phoneticPr fontId="5" type="noConversion"/>
  </si>
  <si>
    <t>2021년 개인정보접속기록 점검시스템 유지보수</t>
    <phoneticPr fontId="5" type="noConversion"/>
  </si>
  <si>
    <t>2021년 서버 접근통제시스템 유지보수</t>
    <phoneticPr fontId="5" type="noConversion"/>
  </si>
  <si>
    <t>2021년 서버취약점 진단시스템 유지보수</t>
    <phoneticPr fontId="5" type="noConversion"/>
  </si>
  <si>
    <t>2021년 VPN 및 공인망-내부망간 방화벽 유지보수</t>
    <phoneticPr fontId="5" type="noConversion"/>
  </si>
  <si>
    <t>2021년 공인망방화벽 유지보수</t>
    <phoneticPr fontId="5" type="noConversion"/>
  </si>
  <si>
    <t>2021년 공인망로그시스템 유지보수</t>
    <phoneticPr fontId="5" type="noConversion"/>
  </si>
  <si>
    <t>2021년 행정망로그분석시스템 유지보수</t>
    <phoneticPr fontId="5" type="noConversion"/>
  </si>
  <si>
    <t>2021년 보조기억매체(USB)보안관리시스템 유지보수</t>
    <phoneticPr fontId="5" type="noConversion"/>
  </si>
  <si>
    <t>2021년 무선침입방지시스템 유지보수</t>
    <phoneticPr fontId="5" type="noConversion"/>
  </si>
  <si>
    <t>2021년 무선도청탐지시스템 유지보수</t>
    <phoneticPr fontId="12" type="noConversion"/>
  </si>
  <si>
    <t>2021년 유비파크 소독 및 저수조 청소 용역</t>
    <phoneticPr fontId="12" type="noConversion"/>
  </si>
  <si>
    <t>연면적 8,086㎡, 저수조 40.2톤</t>
    <phoneticPr fontId="12" type="noConversion"/>
  </si>
  <si>
    <t>2021년 유비파크 소방안전관리 업무대행 용역</t>
    <phoneticPr fontId="12" type="noConversion"/>
  </si>
  <si>
    <t>연면적 8,086㎡, 외관·작동·정밀점검</t>
    <phoneticPr fontId="12" type="noConversion"/>
  </si>
  <si>
    <t>2021년 유비파크 승강기 유지관리 용역</t>
    <phoneticPr fontId="12" type="noConversion"/>
  </si>
  <si>
    <t>승강기 2대</t>
    <phoneticPr fontId="12" type="noConversion"/>
  </si>
  <si>
    <t>2021/02</t>
    <phoneticPr fontId="12" type="noConversion"/>
  </si>
  <si>
    <t>내부 메신저시스템 재구축</t>
    <phoneticPr fontId="12" type="noConversion"/>
  </si>
  <si>
    <t>메신저 재구축, 파일공유 솔루션 등</t>
    <phoneticPr fontId="12" type="noConversion"/>
  </si>
  <si>
    <t>데이터정책 정보화 전략 계획 수립</t>
    <phoneticPr fontId="12" type="noConversion"/>
  </si>
  <si>
    <t>정보시스템48종 보유데이터</t>
    <phoneticPr fontId="12" type="noConversion"/>
  </si>
  <si>
    <t>파주 스마트도시 정보시스템 통합 유지관리 용역</t>
    <phoneticPr fontId="12" type="noConversion"/>
  </si>
  <si>
    <t>정보시스템(서버, 통신, 보안, 부대시설 등 520여식)</t>
    <phoneticPr fontId="12" type="noConversion"/>
  </si>
  <si>
    <t>2021년 파주시 정보자산 취약점 점검분석 및 대응체계 구축</t>
    <phoneticPr fontId="12" type="noConversion"/>
  </si>
  <si>
    <t>취약점 점검 및 컨설팅</t>
    <phoneticPr fontId="12" type="noConversion"/>
  </si>
  <si>
    <t>통합조직도 기능개선 용역(온-나라 문서2.0 연계 등)</t>
    <phoneticPr fontId="12" type="noConversion"/>
  </si>
  <si>
    <t>조직도 기능개선 1식</t>
    <phoneticPr fontId="12" type="noConversion"/>
  </si>
  <si>
    <t>온-나라 문서2.0 시스템 문서보안 연동 용역</t>
    <phoneticPr fontId="12" type="noConversion"/>
  </si>
  <si>
    <t>온-나라 문서 2.0용 문서보안 연동 및 커스터마이징</t>
    <phoneticPr fontId="12" type="noConversion"/>
  </si>
  <si>
    <t>2021/08</t>
    <phoneticPr fontId="12" type="noConversion"/>
  </si>
  <si>
    <t>인터넷전화(IPT) 시스템 유지보수</t>
    <phoneticPr fontId="12" type="noConversion"/>
  </si>
  <si>
    <t>행정전화 시스템 유지보수</t>
    <phoneticPr fontId="12" type="noConversion"/>
  </si>
  <si>
    <t>공공 와이파이 유지보수</t>
    <phoneticPr fontId="12" type="noConversion"/>
  </si>
  <si>
    <t>와이파이 시스템 유지보수</t>
    <phoneticPr fontId="12" type="noConversion"/>
  </si>
  <si>
    <t>노후 망연계시스템 교체</t>
  </si>
  <si>
    <t>망간 연계시스템 1식</t>
  </si>
  <si>
    <t>정보통신과</t>
    <phoneticPr fontId="13" type="noConversion"/>
  </si>
  <si>
    <t>행정전화기 구매</t>
    <phoneticPr fontId="13" type="noConversion"/>
  </si>
  <si>
    <t>일반형 100대</t>
    <phoneticPr fontId="13" type="noConversion"/>
  </si>
  <si>
    <t>파주시 위성영상 구축</t>
    <phoneticPr fontId="13" type="noConversion"/>
  </si>
  <si>
    <t>파주시 전역</t>
    <phoneticPr fontId="13" type="noConversion"/>
  </si>
  <si>
    <t>정보통신과</t>
    <phoneticPr fontId="13" type="noConversion"/>
  </si>
  <si>
    <t>데이터 시각화 소프트웨어 구매(Tableau)</t>
    <phoneticPr fontId="13" type="noConversion"/>
  </si>
  <si>
    <t>서버 5copy, 유저 8copy</t>
    <phoneticPr fontId="13" type="noConversion"/>
  </si>
  <si>
    <t>CCTV 지능형 관제시스템 구축</t>
  </si>
  <si>
    <t>방범CCTV 200대 적용</t>
    <phoneticPr fontId="13" type="noConversion"/>
  </si>
  <si>
    <t>웹 취약점진단시스템 구축</t>
    <phoneticPr fontId="13" type="noConversion"/>
  </si>
  <si>
    <t>소프트웨어 1</t>
    <phoneticPr fontId="13" type="noConversion"/>
  </si>
  <si>
    <t>소스코드진단시스템 구축</t>
    <phoneticPr fontId="13" type="noConversion"/>
  </si>
  <si>
    <t>행정망방화벽 구축</t>
    <phoneticPr fontId="13" type="noConversion"/>
  </si>
  <si>
    <t>방화벽 2</t>
    <phoneticPr fontId="13" type="noConversion"/>
  </si>
  <si>
    <t>서버팜방화벽 구축</t>
    <phoneticPr fontId="13" type="noConversion"/>
  </si>
  <si>
    <t>방화벽 2</t>
    <phoneticPr fontId="13" type="noConversion"/>
  </si>
  <si>
    <t>보안소프트웨어</t>
    <phoneticPr fontId="13" type="noConversion"/>
  </si>
  <si>
    <t>패치관리시스템 및 백신</t>
    <phoneticPr fontId="13" type="noConversion"/>
  </si>
  <si>
    <t>업무용소프트웨어</t>
    <phoneticPr fontId="13" type="noConversion"/>
  </si>
  <si>
    <t>한컴오피스 600조</t>
    <phoneticPr fontId="13" type="noConversion"/>
  </si>
  <si>
    <t>정보통신과</t>
    <phoneticPr fontId="13" type="noConversion"/>
  </si>
  <si>
    <t>PC자산관리</t>
    <phoneticPr fontId="13" type="noConversion"/>
  </si>
  <si>
    <t>서버 및 에이전트 450조</t>
    <phoneticPr fontId="13" type="noConversion"/>
  </si>
  <si>
    <t>전산장비(데스크톱) 구매</t>
    <phoneticPr fontId="13" type="noConversion"/>
  </si>
  <si>
    <t>데스크톱, 100대</t>
    <phoneticPr fontId="13" type="noConversion"/>
  </si>
  <si>
    <t>전산장비(모니터) 구매</t>
    <phoneticPr fontId="13" type="noConversion"/>
  </si>
  <si>
    <t>모니터, 100대</t>
    <phoneticPr fontId="13" type="noConversion"/>
  </si>
  <si>
    <t>전산장비(프린터) 구매</t>
    <phoneticPr fontId="13" type="noConversion"/>
  </si>
  <si>
    <t>레이저프린터, 10대</t>
    <phoneticPr fontId="13" type="noConversion"/>
  </si>
  <si>
    <t>DMZ정보보호시스템 설치</t>
    <phoneticPr fontId="13" type="noConversion"/>
  </si>
  <si>
    <t xml:space="preserve">접근통제, NAC, 보조기억매체관리,  바이러스 백신, 패치관리 등 </t>
    <phoneticPr fontId="13" type="noConversion"/>
  </si>
  <si>
    <t>2021/04</t>
    <phoneticPr fontId="13" type="noConversion"/>
  </si>
  <si>
    <t>데스크톱, 80대</t>
    <phoneticPr fontId="13" type="noConversion"/>
  </si>
  <si>
    <t>모니터, 40대</t>
    <phoneticPr fontId="13" type="noConversion"/>
  </si>
  <si>
    <t>MS 오피스 450조</t>
    <phoneticPr fontId="13" type="noConversion"/>
  </si>
  <si>
    <t>2021/06</t>
    <phoneticPr fontId="13" type="noConversion"/>
  </si>
  <si>
    <t>데스크톱, 60대</t>
    <phoneticPr fontId="13" type="noConversion"/>
  </si>
  <si>
    <t>모니터, 110대</t>
    <phoneticPr fontId="13" type="noConversion"/>
  </si>
  <si>
    <t>2021/07</t>
    <phoneticPr fontId="13" type="noConversion"/>
  </si>
  <si>
    <t>보조기억매체 보안관리시스템 업그레이드 구축</t>
    <phoneticPr fontId="13" type="noConversion"/>
  </si>
  <si>
    <t>관리서버 1
라이선스 850</t>
    <phoneticPr fontId="13" type="noConversion"/>
  </si>
  <si>
    <t>2021/08</t>
    <phoneticPr fontId="13" type="noConversion"/>
  </si>
  <si>
    <t>메신저 스토리지 증설</t>
    <phoneticPr fontId="13" type="noConversion"/>
  </si>
  <si>
    <t>디스크 어레이 인클로저 1EA, 1.2TB * 14EA</t>
    <phoneticPr fontId="13" type="noConversion"/>
  </si>
  <si>
    <t>메신저 서버</t>
    <phoneticPr fontId="13" type="noConversion"/>
  </si>
  <si>
    <t>서버 1대</t>
    <phoneticPr fontId="13" type="noConversion"/>
  </si>
  <si>
    <t>2021/09</t>
    <phoneticPr fontId="13" type="noConversion"/>
  </si>
  <si>
    <t>모니터, 95대</t>
    <phoneticPr fontId="13" type="noConversion"/>
  </si>
  <si>
    <t>중앙도서관 어린이자료실 시설개선</t>
  </si>
  <si>
    <t>중앙도서관</t>
  </si>
  <si>
    <t>신민주</t>
  </si>
  <si>
    <t>031-940-5651</t>
  </si>
  <si>
    <t>중앙도서관</t>
    <phoneticPr fontId="13" type="noConversion"/>
  </si>
  <si>
    <t xml:space="preserve">2021년 문산도서관 체험동화마을 동화구연시스템 유지보수 용역 계약 </t>
  </si>
  <si>
    <t>체험동화마을 동화구연시스템 유지보수</t>
  </si>
  <si>
    <t>중앙도서관 건축물 안전점검용역(상반기)</t>
  </si>
  <si>
    <t>건축물 정기안전점검</t>
    <phoneticPr fontId="13" type="noConversion"/>
  </si>
  <si>
    <t>독서마라톤 온라인 시스템 구축</t>
    <phoneticPr fontId="13" type="noConversion"/>
  </si>
  <si>
    <t>시스템 구축</t>
    <phoneticPr fontId="13" type="noConversion"/>
  </si>
  <si>
    <t>중앙도서관</t>
    <phoneticPr fontId="13" type="noConversion"/>
  </si>
  <si>
    <t>주제별 기록화</t>
    <phoneticPr fontId="13" type="noConversion"/>
  </si>
  <si>
    <t>사진집 300권</t>
    <phoneticPr fontId="13" type="noConversion"/>
  </si>
  <si>
    <t>중앙도서관</t>
    <phoneticPr fontId="13" type="noConversion"/>
  </si>
  <si>
    <t>전시회 1식</t>
    <phoneticPr fontId="13" type="noConversion"/>
  </si>
  <si>
    <t>중앙도서관 건축물 안전점검용역(하반기)</t>
  </si>
  <si>
    <t>2021/12</t>
    <phoneticPr fontId="13" type="noConversion"/>
  </si>
  <si>
    <t>2021 파주시도서관 시요일 서비스</t>
  </si>
  <si>
    <t>4만 3천편 시 전문 모바일앱 연간 구독</t>
  </si>
  <si>
    <t>파주시도서관 전기안전관리대행 용역</t>
  </si>
  <si>
    <t>전기안전관리</t>
    <phoneticPr fontId="13" type="noConversion"/>
  </si>
  <si>
    <t>중앙도서관 승강기 유지관리 용역</t>
  </si>
  <si>
    <t>승강기 유지관리</t>
    <phoneticPr fontId="13" type="noConversion"/>
  </si>
  <si>
    <t>중앙도서관(분관포함4곳) 무인경비 관리용역</t>
  </si>
  <si>
    <t>무인경비</t>
    <phoneticPr fontId="13" type="noConversion"/>
  </si>
  <si>
    <t>중앙도서관 소방안전관리 업무대행 용역</t>
  </si>
  <si>
    <t>소방안전관리 업무대행</t>
  </si>
  <si>
    <t>중앙도서관 방제 및 소독 용역</t>
  </si>
  <si>
    <t>방제 및 소독</t>
  </si>
  <si>
    <t>파주시도서관 도서관리시스템 유지보수 용역</t>
  </si>
  <si>
    <t>도서관리시스템 유지보수</t>
  </si>
  <si>
    <t>중앙도서관 전산장비 유지보수</t>
  </si>
  <si>
    <t>전산장비 유지</t>
  </si>
  <si>
    <t>중앙도서관 통신실 공조설비(UPS 등) 유지보수</t>
  </si>
  <si>
    <t>통신실 공조설비(UPS 등</t>
  </si>
  <si>
    <t>도서정보통신망 네트워크 유지보수</t>
  </si>
  <si>
    <t>네트워크 유지보수</t>
    <phoneticPr fontId="13" type="noConversion"/>
  </si>
  <si>
    <t>파주시도서관 도서정보시스템 유지보수 용역</t>
  </si>
  <si>
    <t>도서정보시스템 유지보수</t>
  </si>
  <si>
    <t>법원도서관 제작가구 구입</t>
  </si>
  <si>
    <t>서가 및 탁자</t>
  </si>
  <si>
    <t>중앙도서관</t>
    <phoneticPr fontId="13" type="noConversion"/>
  </si>
  <si>
    <t>도서관 연간 도서 구입</t>
  </si>
  <si>
    <t>도서 약 17,260권</t>
    <phoneticPr fontId="13" type="noConversion"/>
  </si>
  <si>
    <t>중앙도서관</t>
    <phoneticPr fontId="13" type="noConversion"/>
  </si>
  <si>
    <t>도서관 연간 비도서(DVD) 구입</t>
  </si>
  <si>
    <t>DVD 500종</t>
    <phoneticPr fontId="13" type="noConversion"/>
  </si>
  <si>
    <t>도서관 연간 비도서(전자자료) 구입</t>
  </si>
  <si>
    <t>전자자료 800종</t>
    <phoneticPr fontId="13" type="noConversion"/>
  </si>
  <si>
    <t>MS-오피스 라이선스 구매</t>
  </si>
  <si>
    <t>MS오피스 53대</t>
    <phoneticPr fontId="13" type="noConversion"/>
  </si>
  <si>
    <t>한글 라이선스 구매</t>
  </si>
  <si>
    <t>한글 52대</t>
    <phoneticPr fontId="13" type="noConversion"/>
  </si>
  <si>
    <t>보안소프트웨어 연간 라이선스 구매</t>
  </si>
  <si>
    <t>PC용 150대, 서버용 10개</t>
    <phoneticPr fontId="13" type="noConversion"/>
  </si>
  <si>
    <t>UPS 교체</t>
  </si>
  <si>
    <t>UPS 1대</t>
    <phoneticPr fontId="13" type="noConversion"/>
  </si>
  <si>
    <t>북부권 북스타트 책꾸러미 사업</t>
  </si>
  <si>
    <t>도서 약 800여권</t>
  </si>
  <si>
    <t>웹방화벽 교체</t>
  </si>
  <si>
    <t>웹방화벽 1대</t>
    <phoneticPr fontId="13" type="noConversion"/>
  </si>
  <si>
    <t>비대면 자가대출 반납기 설치</t>
  </si>
  <si>
    <t>자가대출반납기 10대</t>
    <phoneticPr fontId="13" type="noConversion"/>
  </si>
  <si>
    <t>2021/05</t>
    <phoneticPr fontId="13" type="noConversion"/>
  </si>
  <si>
    <t>중앙도서관 리모델링 재개관 홍보물 제작</t>
  </si>
  <si>
    <t>리플릿 4,000부, 포스터 100부, 현수막 외 홍보물 5종 제작</t>
  </si>
  <si>
    <t>2021/12</t>
    <phoneticPr fontId="13" type="noConversion"/>
  </si>
  <si>
    <t>독서마라톤 배지 제작</t>
    <phoneticPr fontId="13" type="noConversion"/>
  </si>
  <si>
    <t>배지 20,000개</t>
    <phoneticPr fontId="13" type="noConversion"/>
  </si>
  <si>
    <t>중앙도서관 연간 정기간행물(잡지) 계약</t>
  </si>
  <si>
    <t>정기간행물(잡지)</t>
    <phoneticPr fontId="13" type="noConversion"/>
  </si>
  <si>
    <t>문산도서관 정기간행물 연간 구입 계약</t>
    <phoneticPr fontId="13" type="noConversion"/>
  </si>
  <si>
    <t>부곡3리 마을안길 포장</t>
    <phoneticPr fontId="12" type="noConversion"/>
  </si>
  <si>
    <t>파주읍</t>
    <phoneticPr fontId="12" type="noConversion"/>
  </si>
  <si>
    <t>신동관</t>
    <phoneticPr fontId="12" type="noConversion"/>
  </si>
  <si>
    <t>031-940-8500</t>
    <phoneticPr fontId="12" type="noConversion"/>
  </si>
  <si>
    <t>부곡1리 소교량 확장</t>
    <phoneticPr fontId="12" type="noConversion"/>
  </si>
  <si>
    <t>파주읍</t>
    <phoneticPr fontId="12" type="noConversion"/>
  </si>
  <si>
    <t>신동관</t>
    <phoneticPr fontId="12" type="noConversion"/>
  </si>
  <si>
    <t>031-940-8500</t>
    <phoneticPr fontId="12" type="noConversion"/>
  </si>
  <si>
    <t>향양2리 마을안길 피앙지 설치</t>
    <phoneticPr fontId="12" type="noConversion"/>
  </si>
  <si>
    <t>신동관</t>
    <phoneticPr fontId="12" type="noConversion"/>
  </si>
  <si>
    <t>031-940-8500</t>
    <phoneticPr fontId="12" type="noConversion"/>
  </si>
  <si>
    <t>백석5리 마을안길 재포장</t>
    <phoneticPr fontId="12" type="noConversion"/>
  </si>
  <si>
    <t>031-940-8500</t>
  </si>
  <si>
    <t>연풍리 농수로 정비</t>
    <phoneticPr fontId="12" type="noConversion"/>
  </si>
  <si>
    <t>신동관</t>
    <phoneticPr fontId="12" type="noConversion"/>
  </si>
  <si>
    <t>파주2리 마을배수로 정비</t>
    <phoneticPr fontId="12" type="noConversion"/>
  </si>
  <si>
    <t>부곡2리 웃가말천 석축 설치</t>
    <phoneticPr fontId="12" type="noConversion"/>
  </si>
  <si>
    <t>향양2리 마을안길 배수로 정비</t>
    <phoneticPr fontId="12" type="noConversion"/>
  </si>
  <si>
    <t>백석1리 마을배수로 정비</t>
    <phoneticPr fontId="12" type="noConversion"/>
  </si>
  <si>
    <t>봉암3리 마을배수로 정비</t>
    <phoneticPr fontId="12" type="noConversion"/>
  </si>
  <si>
    <t>빈집활용 커뮤니티 공간 조성</t>
    <phoneticPr fontId="12" type="noConversion"/>
  </si>
  <si>
    <t>김차규</t>
    <phoneticPr fontId="12" type="noConversion"/>
  </si>
  <si>
    <t>031-940-8037</t>
    <phoneticPr fontId="12" type="noConversion"/>
  </si>
  <si>
    <t>파주읍</t>
    <phoneticPr fontId="12" type="noConversion"/>
  </si>
  <si>
    <t>파주읍 청사 소방시설 안전관리 점검용역</t>
    <phoneticPr fontId="12" type="noConversion"/>
  </si>
  <si>
    <t>파주읍 청사 전기시설 안전관리 점검용역</t>
    <phoneticPr fontId="12" type="noConversion"/>
  </si>
  <si>
    <t>파주읍 청사 무인경비 용역</t>
    <phoneticPr fontId="12" type="noConversion"/>
  </si>
  <si>
    <t>파주읍 청사 방제 및 소독용역</t>
    <phoneticPr fontId="12" type="noConversion"/>
  </si>
  <si>
    <t>교하도서관</t>
    <phoneticPr fontId="12" type="noConversion"/>
  </si>
  <si>
    <t>2021년도 교하도서관 분관(한빛, 해솔, 한울) 무인경비 관리용역</t>
    <phoneticPr fontId="12" type="noConversion"/>
  </si>
  <si>
    <t>교하도서관 분관 3개소 무인경비 관리</t>
    <phoneticPr fontId="12" type="noConversion"/>
  </si>
  <si>
    <t>2021년도 교하도서관 분관(한빛, 해솔, 한울) 소방시설안전관리 대행 용역</t>
    <phoneticPr fontId="12" type="noConversion"/>
  </si>
  <si>
    <t>교하도서관 분관 3개소 소방시설안전관리대행</t>
    <phoneticPr fontId="12" type="noConversion"/>
  </si>
  <si>
    <t>교하도서관</t>
    <phoneticPr fontId="12" type="noConversion"/>
  </si>
  <si>
    <t>2021년도 교하도석관 분관(한빛, 해솔, 한울) 전기안전관리 대행 용역</t>
    <phoneticPr fontId="12" type="noConversion"/>
  </si>
  <si>
    <t>교하도서관 분관 3개소 전기안전관리대행</t>
    <phoneticPr fontId="12" type="noConversion"/>
  </si>
  <si>
    <t>2021년도 교하도서관 분관(한빛, 해솔, 한울) 승강기안전관리 대행 용역</t>
    <phoneticPr fontId="12" type="noConversion"/>
  </si>
  <si>
    <t>교하도서관 분관 3개소 승강기 안전관리대행</t>
    <phoneticPr fontId="12" type="noConversion"/>
  </si>
  <si>
    <t>교하도서관</t>
    <phoneticPr fontId="12" type="noConversion"/>
  </si>
  <si>
    <t>2021년도 교하도서관 분관(한빛, 해솔, 한울) 방역 및 소독관리 대행 용역</t>
    <phoneticPr fontId="12" type="noConversion"/>
  </si>
  <si>
    <t>교하도서관 분관 3개소 방역 및 소독 관리대행</t>
    <phoneticPr fontId="12" type="noConversion"/>
  </si>
  <si>
    <t>비대면 안심도서대출함 임차 용역</t>
    <phoneticPr fontId="12" type="noConversion"/>
  </si>
  <si>
    <t>교하도서관 안심도서대출함(100칸) 임차</t>
    <phoneticPr fontId="12" type="noConversion"/>
  </si>
  <si>
    <t>교하도서관</t>
    <phoneticPr fontId="12" type="noConversion"/>
  </si>
  <si>
    <t>교하도서관 및 분관(한빛, 해솔, 한울, 탄현) 전산장비(PC) 유지보수 용역</t>
    <phoneticPr fontId="12" type="noConversion"/>
  </si>
  <si>
    <t>교하도서관 및 분관 4개소 PC 유지보수</t>
    <phoneticPr fontId="12" type="noConversion"/>
  </si>
  <si>
    <t>영어전자책 구독 서비스 용역</t>
    <phoneticPr fontId="12" type="noConversion"/>
  </si>
  <si>
    <t>영어전자책 구독 및 플랫폼 운영</t>
    <phoneticPr fontId="12" type="noConversion"/>
  </si>
  <si>
    <t>파주시도서관 월간 통합소식지 「PLAY」 제작 용역</t>
    <phoneticPr fontId="12" type="noConversion"/>
  </si>
  <si>
    <t>파주시도서관 18개소 통합 소식지 제작</t>
    <phoneticPr fontId="12" type="noConversion"/>
  </si>
  <si>
    <t>교하도서관 분관(한빛, 해솔, 한울) 조경관리 용역</t>
    <phoneticPr fontId="12" type="noConversion"/>
  </si>
  <si>
    <t>교하도서관 분관 3개소 조경관리</t>
    <phoneticPr fontId="12" type="noConversion"/>
  </si>
  <si>
    <t>교하도서관 및 분관(한빛, 해솔, 한울, 탄현) 시스템냉난방기 청소 용역</t>
    <phoneticPr fontId="12" type="noConversion"/>
  </si>
  <si>
    <t>교하도서관 및 분관 4개소 시스템 냉난반기 청소</t>
    <phoneticPr fontId="12" type="noConversion"/>
  </si>
  <si>
    <t>교하도서관</t>
    <phoneticPr fontId="13" type="noConversion"/>
  </si>
  <si>
    <t>교하도서관 북트럭 구입</t>
    <phoneticPr fontId="13" type="noConversion"/>
  </si>
  <si>
    <t>북트럭 4개</t>
    <phoneticPr fontId="13" type="noConversion"/>
  </si>
  <si>
    <t>한빛도서관 어린이실 코너 서가 및 붙박이 서가 제작</t>
    <phoneticPr fontId="13" type="noConversion"/>
  </si>
  <si>
    <t>제작 서가</t>
    <phoneticPr fontId="13" type="noConversion"/>
  </si>
  <si>
    <t>교하도서관</t>
    <phoneticPr fontId="13" type="noConversion"/>
  </si>
  <si>
    <t>이용자PC 백신프로그램 라이선스 구입</t>
    <phoneticPr fontId="13" type="noConversion"/>
  </si>
  <si>
    <t>백신프로그램 180카피</t>
    <phoneticPr fontId="13" type="noConversion"/>
  </si>
  <si>
    <t>소프트웨어 라이선스 구입</t>
    <phoneticPr fontId="13" type="noConversion"/>
  </si>
  <si>
    <t>한글 및 MS오피스 각20카피</t>
    <phoneticPr fontId="13" type="noConversion"/>
  </si>
  <si>
    <t>노후 PC 구입교체</t>
    <phoneticPr fontId="13" type="noConversion"/>
  </si>
  <si>
    <t>PC 12대</t>
    <phoneticPr fontId="13" type="noConversion"/>
  </si>
  <si>
    <t>노후 모니터 구입교체</t>
    <phoneticPr fontId="13" type="noConversion"/>
  </si>
  <si>
    <t>모니터 15대</t>
    <phoneticPr fontId="13" type="noConversion"/>
  </si>
  <si>
    <t>온라인 강연 운영기기(스위처) 구입</t>
    <phoneticPr fontId="13" type="noConversion"/>
  </si>
  <si>
    <t>스위처 1대</t>
    <phoneticPr fontId="13" type="noConversion"/>
  </si>
  <si>
    <t>행사용 이동식 앰프 구입</t>
    <phoneticPr fontId="13" type="noConversion"/>
  </si>
  <si>
    <t>이동식 앰프 2대</t>
    <phoneticPr fontId="13" type="noConversion"/>
  </si>
  <si>
    <t>교하도서관 도서구입(분관 포함)</t>
    <phoneticPr fontId="13" type="noConversion"/>
  </si>
  <si>
    <t>도서 589권</t>
    <phoneticPr fontId="13" type="noConversion"/>
  </si>
  <si>
    <t>도서 1,850권</t>
    <phoneticPr fontId="13" type="noConversion"/>
  </si>
  <si>
    <t>도서 4,006권</t>
    <phoneticPr fontId="13" type="noConversion"/>
  </si>
  <si>
    <t>도서 1,578권</t>
    <phoneticPr fontId="13" type="noConversion"/>
  </si>
  <si>
    <t>2021/05</t>
  </si>
  <si>
    <t>도서 1,361권</t>
    <phoneticPr fontId="13" type="noConversion"/>
  </si>
  <si>
    <t>도서 4,700권</t>
    <phoneticPr fontId="13" type="noConversion"/>
  </si>
  <si>
    <t>도서 1,233권</t>
    <phoneticPr fontId="13" type="noConversion"/>
  </si>
  <si>
    <t>도서 1,544권</t>
    <phoneticPr fontId="13" type="noConversion"/>
  </si>
  <si>
    <t>도서 3,811권</t>
    <phoneticPr fontId="13" type="noConversion"/>
  </si>
  <si>
    <t>2021/10</t>
  </si>
  <si>
    <t>도서 1,583권</t>
    <phoneticPr fontId="13" type="noConversion"/>
  </si>
  <si>
    <t>2021/11</t>
  </si>
  <si>
    <t>도서 1,333권</t>
    <phoneticPr fontId="13" type="noConversion"/>
  </si>
  <si>
    <t>도서 4,350권</t>
    <phoneticPr fontId="13" type="noConversion"/>
  </si>
  <si>
    <t>2021년 광역 BIS 국고보조 구축사업</t>
    <phoneticPr fontId="12" type="noConversion"/>
  </si>
  <si>
    <t>남북철도교통과</t>
  </si>
  <si>
    <t>김필기</t>
    <phoneticPr fontId="5" type="noConversion"/>
  </si>
  <si>
    <t>031-940-5256</t>
    <phoneticPr fontId="5" type="noConversion"/>
  </si>
  <si>
    <t>남북철도교통과</t>
    <phoneticPr fontId="12" type="noConversion"/>
  </si>
  <si>
    <t>남북철도교통과</t>
    <phoneticPr fontId="12" type="noConversion"/>
  </si>
  <si>
    <t>2021년 파주시 지능형교통체계(ITS) 유지관리 용역</t>
    <phoneticPr fontId="12" type="noConversion"/>
  </si>
  <si>
    <t>· 지능형교통체계(ITS) 서비스 365일 무중단
  서비스 제공</t>
    <phoneticPr fontId="12" type="noConversion"/>
  </si>
  <si>
    <t>남북철도교통과</t>
    <phoneticPr fontId="12" type="noConversion"/>
  </si>
  <si>
    <t>2021년 마을버스 정보시스템 운영 용역</t>
    <phoneticPr fontId="12" type="noConversion"/>
  </si>
  <si>
    <t>· 마을버스 140대, 93개 노선 마을버스 도착
  정보 제공</t>
    <phoneticPr fontId="12" type="noConversion"/>
  </si>
  <si>
    <t>남북철도교통과</t>
    <phoneticPr fontId="12" type="noConversion"/>
  </si>
  <si>
    <t>2021년 음성형 버스정보안내기 운영 용역</t>
    <phoneticPr fontId="12" type="noConversion"/>
  </si>
  <si>
    <t>· 외진 벽지지역 버스정보안내기 단말 39개소 임대</t>
    <phoneticPr fontId="12" type="noConversion"/>
  </si>
  <si>
    <t>파주시 지방교통약자 이동편의 증진계획 및 보행교통 개선계획</t>
    <phoneticPr fontId="12" type="noConversion"/>
  </si>
  <si>
    <t>· 지방교통약자 이동편의 증진계획
· 보행교통 개선계획</t>
    <phoneticPr fontId="12" type="noConversion"/>
  </si>
  <si>
    <t>파주시 철도사업 추진 전략 수립</t>
    <phoneticPr fontId="12" type="noConversion"/>
  </si>
  <si>
    <t>· 파주시 주요 철도사업 추진을 위한 전략 수립 용역</t>
    <phoneticPr fontId="12" type="noConversion"/>
  </si>
  <si>
    <t>2021년 지능형교통체계(ITS) 구축 사업</t>
    <phoneticPr fontId="12" type="noConversion"/>
  </si>
  <si>
    <t xml:space="preserve">· 교통정보 수집, 가공, 제공 등 교통신호
  운영 시스템 확충
· 스마트교차로, 긴급차량 우선신호 등 ITS
  신규서비스 확충 </t>
    <phoneticPr fontId="12" type="noConversion"/>
  </si>
  <si>
    <t>남북철도교통과</t>
    <phoneticPr fontId="13" type="noConversion"/>
  </si>
  <si>
    <t>네트워크 전송장비 교체</t>
    <phoneticPr fontId="13" type="noConversion"/>
  </si>
  <si>
    <t>80대</t>
    <phoneticPr fontId="13" type="noConversion"/>
  </si>
  <si>
    <t>남북철도교통과</t>
    <phoneticPr fontId="13" type="noConversion"/>
  </si>
  <si>
    <t>버스정보안내기 교체</t>
    <phoneticPr fontId="13" type="noConversion"/>
  </si>
  <si>
    <t>15대</t>
    <phoneticPr fontId="13" type="noConversion"/>
  </si>
  <si>
    <t>교통정보전광판 교체</t>
    <phoneticPr fontId="13" type="noConversion"/>
  </si>
  <si>
    <t>ITS 유지관리 소모품 구매</t>
    <phoneticPr fontId="13" type="noConversion"/>
  </si>
  <si>
    <t xml:space="preserve"> ○ BIT 소모품 1식
 ○ 교통신호제어기 소모품 1식</t>
    <phoneticPr fontId="13" type="noConversion"/>
  </si>
  <si>
    <t>2021년 서부권 도로시설물 연간단가 공사(1지구-상반기)</t>
    <phoneticPr fontId="12" type="noConversion"/>
  </si>
  <si>
    <t>도로유지보수연간단가 98 종</t>
  </si>
  <si>
    <t>수의계약</t>
    <phoneticPr fontId="12" type="noConversion"/>
  </si>
  <si>
    <t>수의계약</t>
    <phoneticPr fontId="12" type="noConversion"/>
  </si>
  <si>
    <t>도로관리사업소</t>
    <phoneticPr fontId="12" type="noConversion"/>
  </si>
  <si>
    <t>도로관리사업소</t>
    <phoneticPr fontId="12" type="noConversion"/>
  </si>
  <si>
    <t>도성환</t>
    <phoneticPr fontId="12" type="noConversion"/>
  </si>
  <si>
    <t>도성환</t>
    <phoneticPr fontId="12" type="noConversion"/>
  </si>
  <si>
    <t>031-940-4661</t>
    <phoneticPr fontId="12" type="noConversion"/>
  </si>
  <si>
    <t>031-940-4661</t>
    <phoneticPr fontId="12" type="noConversion"/>
  </si>
  <si>
    <t>소액수의</t>
    <phoneticPr fontId="12" type="noConversion"/>
  </si>
  <si>
    <t>2021년 서부권 도로시설물 연간단가 공사(2지구-상반기)</t>
    <phoneticPr fontId="12" type="noConversion"/>
  </si>
  <si>
    <t>2021년 서부권 가드레일, 휀스 정비 공사(상반기)</t>
    <phoneticPr fontId="12" type="noConversion"/>
  </si>
  <si>
    <t>가드레일 휀스 연간단가 13종</t>
  </si>
  <si>
    <t>2021년 서부권 보도 및 자전거도로 정비 공사(1지구)</t>
    <phoneticPr fontId="12" type="noConversion"/>
  </si>
  <si>
    <t>보도 연간단가 83종</t>
  </si>
  <si>
    <t>2021년 서부권 보도 및 자전거도로 정비 공사(2지구)</t>
    <phoneticPr fontId="12" type="noConversion"/>
  </si>
  <si>
    <t>2021년 위험수목 연간단가 공사(상반기)</t>
  </si>
  <si>
    <t>위험수목제거 연간단가 4종</t>
  </si>
  <si>
    <t>곽현선</t>
    <phoneticPr fontId="12" type="noConversion"/>
  </si>
  <si>
    <t>031-940-4841</t>
    <phoneticPr fontId="12" type="noConversion"/>
  </si>
  <si>
    <t>2021년 동부권 도로시설물 연간단가 공사(1지구-상반기)</t>
  </si>
  <si>
    <t>곽현선</t>
    <phoneticPr fontId="12" type="noConversion"/>
  </si>
  <si>
    <t>2021년 동부권 도로시설물 연간단가 공사(2지구-상반기)</t>
  </si>
  <si>
    <t>2021년 동부권 가드레일, 휀스 정비 공사(1지구)</t>
  </si>
  <si>
    <t>2021년 동부권 가드레일, 휀스 정비 공사(2지구)</t>
  </si>
  <si>
    <t>2021년 동부권 보도 및 자전거도로 정비 공사(1지구)</t>
  </si>
  <si>
    <t>2021년 동부권 보도 및 자전거도로 정비 공사(2지구)</t>
  </si>
  <si>
    <t>2021년 국도1호선 도로포장공사</t>
    <phoneticPr fontId="12" type="noConversion"/>
  </si>
  <si>
    <t>절삭후 아스팔트덧씌우기  A=2600㎡</t>
    <phoneticPr fontId="12" type="noConversion"/>
  </si>
  <si>
    <t>도성환</t>
    <phoneticPr fontId="12" type="noConversion"/>
  </si>
  <si>
    <t>2021년 서부권 시.도시계획도로 도로포장공사(상반기)</t>
    <phoneticPr fontId="12" type="noConversion"/>
  </si>
  <si>
    <t>절삭후 아스팔트덧씌우기  A=14,000㎡</t>
    <phoneticPr fontId="12" type="noConversion"/>
  </si>
  <si>
    <t>도로관리사업소</t>
    <phoneticPr fontId="12" type="noConversion"/>
  </si>
  <si>
    <t>031-940-4661</t>
    <phoneticPr fontId="12" type="noConversion"/>
  </si>
  <si>
    <t>절삭후 아스팔트덧씌우기  A=14,000㎡</t>
  </si>
  <si>
    <t>2021년 서부권 차선도색 유지보수 연간단가 공사(상반기)</t>
    <phoneticPr fontId="12" type="noConversion"/>
  </si>
  <si>
    <t>차선도색 연간단가 32종</t>
  </si>
  <si>
    <t>2021년 서부권 위험수목 연간단가 공사(상반기)</t>
    <phoneticPr fontId="12" type="noConversion"/>
  </si>
  <si>
    <t>2021년 서부권 물고임 정비 공사</t>
    <phoneticPr fontId="12" type="noConversion"/>
  </si>
  <si>
    <t>배수로 정비(500mm) L=100m, 사각수로관설치(800mm) L=50m</t>
  </si>
  <si>
    <t>2021년 서부권 배수로 준설 공사</t>
    <phoneticPr fontId="12" type="noConversion"/>
  </si>
  <si>
    <t>배수로 준설 28종</t>
  </si>
  <si>
    <t>2021년 서부권 맨홀정비공사(상반기)</t>
    <phoneticPr fontId="12" type="noConversion"/>
  </si>
  <si>
    <t>맨홀 정비 1식</t>
    <phoneticPr fontId="12" type="noConversion"/>
  </si>
  <si>
    <t>2021년 서부권 도로표지판 정비공사(상반기)</t>
    <phoneticPr fontId="12" type="noConversion"/>
  </si>
  <si>
    <t>표지판 정비 1식</t>
    <phoneticPr fontId="12" type="noConversion"/>
  </si>
  <si>
    <t>2021년 서부권 위험도로 교통안전시설 설치공사</t>
    <phoneticPr fontId="12" type="noConversion"/>
  </si>
  <si>
    <t>교통안전시설 정비 1식</t>
    <phoneticPr fontId="12" type="noConversion"/>
  </si>
  <si>
    <t>수의계약</t>
    <phoneticPr fontId="12" type="noConversion"/>
  </si>
  <si>
    <t>2021년 동부권 시.도시계획도로 도로포장공사(상반기)</t>
  </si>
  <si>
    <t>2021년 동부권 안전한 학교앞길 정비 공사</t>
  </si>
  <si>
    <t>도로포장, 보도 포장 1식</t>
  </si>
  <si>
    <t>2021년 동부권 차선도색 유지보수 연간단가 공사(상반기)</t>
  </si>
  <si>
    <t>031-940-4841</t>
    <phoneticPr fontId="12" type="noConversion"/>
  </si>
  <si>
    <t>2021년 동부권 물고임 정비 공사</t>
  </si>
  <si>
    <t>2021년 동부권 배수로 준설 공사</t>
  </si>
  <si>
    <t>맨홀정비공사(동부권)</t>
  </si>
  <si>
    <t>맨홀정비</t>
  </si>
  <si>
    <t>교하동 구거 정비공사</t>
    <phoneticPr fontId="12" type="noConversion"/>
  </si>
  <si>
    <t>구거정비 1식</t>
    <phoneticPr fontId="12" type="noConversion"/>
  </si>
  <si>
    <t>한재훈</t>
    <phoneticPr fontId="12" type="noConversion"/>
  </si>
  <si>
    <t>금촌3동 보도블럭 정비공사</t>
    <phoneticPr fontId="12" type="noConversion"/>
  </si>
  <si>
    <t>보도교체 L=450m, B=2m</t>
    <phoneticPr fontId="12" type="noConversion"/>
  </si>
  <si>
    <t>박용</t>
    <phoneticPr fontId="12" type="noConversion"/>
  </si>
  <si>
    <t>031-940-4664</t>
    <phoneticPr fontId="12" type="noConversion"/>
  </si>
  <si>
    <t>맥금12통 마을안길 재포장공사</t>
    <phoneticPr fontId="12" type="noConversion"/>
  </si>
  <si>
    <t>포장1식</t>
    <phoneticPr fontId="12" type="noConversion"/>
  </si>
  <si>
    <t>갈현사거리 상습정채 개선공사</t>
    <phoneticPr fontId="12" type="noConversion"/>
  </si>
  <si>
    <t>교차로 개선 L=150m</t>
    <phoneticPr fontId="12" type="noConversion"/>
  </si>
  <si>
    <t>금화초교 앞길 정비공사</t>
    <phoneticPr fontId="12" type="noConversion"/>
  </si>
  <si>
    <t>아스콘재포장 L=400m (4차선)</t>
    <phoneticPr fontId="12" type="noConversion"/>
  </si>
  <si>
    <t>김남덕</t>
    <phoneticPr fontId="12" type="noConversion"/>
  </si>
  <si>
    <t>031-940-4663</t>
    <phoneticPr fontId="12" type="noConversion"/>
  </si>
  <si>
    <t>서패동 돌곶이길 도로정비공사</t>
    <phoneticPr fontId="12" type="noConversion"/>
  </si>
  <si>
    <t>아스콘재포장 L=900m, B=4~6m</t>
    <phoneticPr fontId="12" type="noConversion"/>
  </si>
  <si>
    <t>시청로 보행환경 개선공사</t>
    <phoneticPr fontId="12" type="noConversion"/>
  </si>
  <si>
    <t>보도정비 L=630m, B=3m</t>
    <phoneticPr fontId="12" type="noConversion"/>
  </si>
  <si>
    <t>김남덕</t>
    <phoneticPr fontId="12" type="noConversion"/>
  </si>
  <si>
    <t>금촌역사거리 교통개선공사</t>
    <phoneticPr fontId="12" type="noConversion"/>
  </si>
  <si>
    <t>교차로 개선 L=100m</t>
    <phoneticPr fontId="12" type="noConversion"/>
  </si>
  <si>
    <t>2021년 상반기 구조물 유지보수공사</t>
    <phoneticPr fontId="12" type="noConversion"/>
  </si>
  <si>
    <t>유지보수공사 1식</t>
    <phoneticPr fontId="12" type="noConversion"/>
  </si>
  <si>
    <t>제한경쟁</t>
    <phoneticPr fontId="12" type="noConversion"/>
  </si>
  <si>
    <t>도로관리사업소</t>
    <phoneticPr fontId="5" type="noConversion"/>
  </si>
  <si>
    <t>도로관리사업소</t>
    <phoneticPr fontId="5" type="noConversion"/>
  </si>
  <si>
    <t>김동훈</t>
    <phoneticPr fontId="5" type="noConversion"/>
  </si>
  <si>
    <t>031-940-5702</t>
    <phoneticPr fontId="5" type="noConversion"/>
  </si>
  <si>
    <t>2021년 국지도56호선 도로포장공사</t>
    <phoneticPr fontId="12" type="noConversion"/>
  </si>
  <si>
    <t>절삭후 아스팔트덧씌우기  A=15,000㎡</t>
    <phoneticPr fontId="12" type="noConversion"/>
  </si>
  <si>
    <t>2021년 지방도360호선 도로포장공사</t>
    <phoneticPr fontId="12" type="noConversion"/>
  </si>
  <si>
    <t>절삭후 아스팔트덧씌우기 A=5,000㎡</t>
    <phoneticPr fontId="12" type="noConversion"/>
  </si>
  <si>
    <t>2021년 지방도363호선 도로포장공사</t>
    <phoneticPr fontId="12" type="noConversion"/>
  </si>
  <si>
    <t>절삭후 아스팔트덧씌우기 A=4,600㎡</t>
    <phoneticPr fontId="12" type="noConversion"/>
  </si>
  <si>
    <t>노후교량 유지보수공사</t>
    <phoneticPr fontId="12" type="noConversion"/>
  </si>
  <si>
    <t>유지보수공사 1식</t>
    <phoneticPr fontId="12" type="noConversion"/>
  </si>
  <si>
    <t>김동훈</t>
    <phoneticPr fontId="12" type="noConversion"/>
  </si>
  <si>
    <t>031-940-5702</t>
    <phoneticPr fontId="12" type="noConversion"/>
  </si>
  <si>
    <t>지하차도 노면 보수공사</t>
    <phoneticPr fontId="12" type="noConversion"/>
  </si>
  <si>
    <t>제한경쟁</t>
    <phoneticPr fontId="12" type="noConversion"/>
  </si>
  <si>
    <t>강윤석</t>
    <phoneticPr fontId="12" type="noConversion"/>
  </si>
  <si>
    <t>031-940-5701</t>
    <phoneticPr fontId="12" type="noConversion"/>
  </si>
  <si>
    <t>2021년 서부권 제초작업 연간단가 공사(1지구)</t>
    <phoneticPr fontId="12" type="noConversion"/>
  </si>
  <si>
    <t>제초작업 연간단가 4종</t>
  </si>
  <si>
    <t>2021년 서부권 제초작업 연간단가 공사(2지구)</t>
    <phoneticPr fontId="12" type="noConversion"/>
  </si>
  <si>
    <t>2021년 동부권 제초작업 연간단가 공사(1지구)</t>
  </si>
  <si>
    <t>2021년 동부권 제초작업 연간단가 공사(2지구)</t>
  </si>
  <si>
    <t>곽현선</t>
    <phoneticPr fontId="12" type="noConversion"/>
  </si>
  <si>
    <t>지하차도 CCTV 설치 공사</t>
    <phoneticPr fontId="12" type="noConversion"/>
  </si>
  <si>
    <t>통신공사 1식</t>
    <phoneticPr fontId="12" type="noConversion"/>
  </si>
  <si>
    <t>2021년 국도77호선 도로포장공사</t>
    <phoneticPr fontId="12" type="noConversion"/>
  </si>
  <si>
    <t>절삭후 아스팔트덧씌우기  A=13,000㎡</t>
    <phoneticPr fontId="12" type="noConversion"/>
  </si>
  <si>
    <t>2021년 서부권 차선도색 유지보수 연간단가 공사(하반기)</t>
    <phoneticPr fontId="12" type="noConversion"/>
  </si>
  <si>
    <t>2021년 서부권 위험수목 연간단가 공사(하반기)</t>
    <phoneticPr fontId="12" type="noConversion"/>
  </si>
  <si>
    <t>2021년 서부권 도로시설물 연간단가 공사(1지구-하반기)</t>
    <phoneticPr fontId="12" type="noConversion"/>
  </si>
  <si>
    <t>2021년 서부권 도로시설물 연간단가 공사(2지구-하반기)</t>
    <phoneticPr fontId="12" type="noConversion"/>
  </si>
  <si>
    <t>2021년 서부권 가드레일, 휀스 정비 공사(하반기)</t>
    <phoneticPr fontId="12" type="noConversion"/>
  </si>
  <si>
    <t>2021년 서부권 맨홀정비공사(하반기)</t>
    <phoneticPr fontId="12" type="noConversion"/>
  </si>
  <si>
    <t>2021년 서부권 도로표지판 정비공사(하반기)</t>
    <phoneticPr fontId="12" type="noConversion"/>
  </si>
  <si>
    <t>표지판 정비 1식</t>
    <phoneticPr fontId="12" type="noConversion"/>
  </si>
  <si>
    <t>2021년 동부권 시.도시계획도로 도로포장공사(하반기)</t>
  </si>
  <si>
    <t>031-940-4841</t>
    <phoneticPr fontId="12" type="noConversion"/>
  </si>
  <si>
    <t>2021년 동부권 지방도 357호선 도로포장공사</t>
  </si>
  <si>
    <t>절삭후 아스팔트덧씌우기  A=10,000㎡</t>
  </si>
  <si>
    <t>2021년 동부권 지방도 359호선 도로포장공사</t>
  </si>
  <si>
    <t>절삭후 아스팔트덧씌우기 A=10,000㎡</t>
  </si>
  <si>
    <t>2021년 동부권 차선도색 유지보수 연간단가 공사(하반기)</t>
  </si>
  <si>
    <t>2021년 위험수목 연간단가 공사(하반기)</t>
  </si>
  <si>
    <t>2021년 동부권 도로시설물 연간단가 공사(1지구-하반기)</t>
  </si>
  <si>
    <t>2021년 동부권 도로시설물 연간단가 공사(2지구-하반기)</t>
  </si>
  <si>
    <t>책향기교차로 교통환경 개선사업</t>
  </si>
  <si>
    <t>교차로 개선 1식</t>
  </si>
  <si>
    <t>대원사거리 교차로 개선사업</t>
  </si>
  <si>
    <t>2021년 하반기 구조물 유지보수공사</t>
    <phoneticPr fontId="12" type="noConversion"/>
  </si>
  <si>
    <t>토목</t>
    <phoneticPr fontId="12" type="noConversion"/>
  </si>
  <si>
    <t>김동훈</t>
    <phoneticPr fontId="5" type="noConversion"/>
  </si>
  <si>
    <t>교하동 구거 정비공사 실시설계용역</t>
    <phoneticPr fontId="12" type="noConversion"/>
  </si>
  <si>
    <t>실시설계용역 1식</t>
    <phoneticPr fontId="12" type="noConversion"/>
  </si>
  <si>
    <t>금화초교 앞길 정비공사 실시설계용역</t>
    <phoneticPr fontId="12" type="noConversion"/>
  </si>
  <si>
    <t>서패동 돌곶이길 도로정비공사 실시설계용역</t>
    <phoneticPr fontId="12" type="noConversion"/>
  </si>
  <si>
    <t>시청로 보행환경 개선공사 실시설계용역</t>
    <phoneticPr fontId="12" type="noConversion"/>
  </si>
  <si>
    <t>아동사거리 교통환경 개선 실시설계용역</t>
    <phoneticPr fontId="12" type="noConversion"/>
  </si>
  <si>
    <t>갈현사거리 상습정체 개선공사 실시설계용역</t>
    <phoneticPr fontId="12" type="noConversion"/>
  </si>
  <si>
    <t>실시설계용역 1식</t>
    <phoneticPr fontId="12" type="noConversion"/>
  </si>
  <si>
    <t>금촌역사거리 교통개선공사 실시설계용역</t>
    <phoneticPr fontId="12" type="noConversion"/>
  </si>
  <si>
    <t>신문산교 등 2개소 시설물 정밀점검용역</t>
    <phoneticPr fontId="12" type="noConversion"/>
  </si>
  <si>
    <t>정밀점검 1식</t>
    <phoneticPr fontId="12" type="noConversion"/>
  </si>
  <si>
    <t>2021년 상반기 시특법 제1,2종시설물 정기점검용역</t>
    <phoneticPr fontId="12" type="noConversion"/>
  </si>
  <si>
    <t>정기점검 1식</t>
    <phoneticPr fontId="12" type="noConversion"/>
  </si>
  <si>
    <t>도로관리사업소</t>
  </si>
  <si>
    <t>대원사거리 교차로 개선사업 실시설계용역</t>
  </si>
  <si>
    <t>실시설계용역 1식</t>
  </si>
  <si>
    <t>도로포장 유지관리 건설폐기물처리용역(동부권) 상반기</t>
  </si>
  <si>
    <t>폐기물처리</t>
  </si>
  <si>
    <t>도로포장 유지관리 건설폐기물처리용역(동부권) 하반기</t>
  </si>
  <si>
    <t>도로시설물정비 건설폐기물처리용역(동부권) 상반기</t>
  </si>
  <si>
    <t>도로시설물정비 건설폐기물처리용역(동부권) 하반기</t>
  </si>
  <si>
    <t>2021년 상반기 시특법 제3종시설물 정기점검용역</t>
    <phoneticPr fontId="12" type="noConversion"/>
  </si>
  <si>
    <t>교하교 정밀점검용역</t>
    <phoneticPr fontId="12" type="noConversion"/>
  </si>
  <si>
    <t>운정3지구 시설물 검토 용역</t>
  </si>
  <si>
    <t>검토용역 1식</t>
  </si>
  <si>
    <t>앵골과선교 등 2개소 시설물 정밀점검용역</t>
    <phoneticPr fontId="12" type="noConversion"/>
  </si>
  <si>
    <t>와동육교 등 4개소 시설물 정밀점검용역</t>
    <phoneticPr fontId="12" type="noConversion"/>
  </si>
  <si>
    <t>정밀점검 1식</t>
    <phoneticPr fontId="12" type="noConversion"/>
  </si>
  <si>
    <t>파주시 지표투과레이더(GPR) 탐사 용역</t>
    <phoneticPr fontId="12" type="noConversion"/>
  </si>
  <si>
    <t>GPR탐사 및 굴착·복구</t>
    <phoneticPr fontId="12" type="noConversion"/>
  </si>
  <si>
    <t>공릉천교 등 2개소 시설물 정밀점검용역</t>
    <phoneticPr fontId="12" type="noConversion"/>
  </si>
  <si>
    <t>2021년 하반기 시특법 제1,2종시설물 정기점검용역</t>
    <phoneticPr fontId="12" type="noConversion"/>
  </si>
  <si>
    <t>2021년 하반기 시특법 제3종시설물 정기점검용역</t>
    <phoneticPr fontId="12" type="noConversion"/>
  </si>
  <si>
    <t>운정램프3교 등 5개소 시설물 정밀점검용역</t>
    <phoneticPr fontId="12" type="noConversion"/>
  </si>
  <si>
    <t>탑골지하차도 등 3개소 시설물 정밀점검용역</t>
    <phoneticPr fontId="12" type="noConversion"/>
  </si>
  <si>
    <t>건강증진과</t>
    <phoneticPr fontId="12" type="noConversion"/>
  </si>
  <si>
    <t>신혼부부 1,300명</t>
    <phoneticPr fontId="12" type="noConversion"/>
  </si>
  <si>
    <t>건강증진과</t>
    <phoneticPr fontId="12" type="noConversion"/>
  </si>
  <si>
    <t>무인경비 시설 설치 계약</t>
    <phoneticPr fontId="12" type="noConversion"/>
  </si>
  <si>
    <t>4개 구역</t>
    <phoneticPr fontId="12" type="noConversion"/>
  </si>
  <si>
    <t>건강증진과</t>
    <phoneticPr fontId="13" type="noConversion"/>
  </si>
  <si>
    <t>임산부 영양제 지원(철분제)</t>
    <phoneticPr fontId="13" type="noConversion"/>
  </si>
  <si>
    <t>철분제 10,000</t>
    <phoneticPr fontId="13" type="noConversion"/>
  </si>
  <si>
    <t>건강증진과</t>
    <phoneticPr fontId="13" type="noConversion"/>
  </si>
  <si>
    <t>임산부 영양제 지원(엽산제 및 영양제)</t>
    <phoneticPr fontId="13" type="noConversion"/>
  </si>
  <si>
    <t>엽산제 및 영양제 1500</t>
    <phoneticPr fontId="13" type="noConversion"/>
  </si>
  <si>
    <t>건강증진과</t>
    <phoneticPr fontId="13" type="noConversion"/>
  </si>
  <si>
    <t>취약계층어르신 대상포진 예방접종</t>
    <phoneticPr fontId="13" type="noConversion"/>
  </si>
  <si>
    <t>대상포진 백신 2,840</t>
    <phoneticPr fontId="13" type="noConversion"/>
  </si>
  <si>
    <t>유료예방접종관리</t>
    <phoneticPr fontId="13" type="noConversion"/>
  </si>
  <si>
    <t>B형간염 백신 2,000</t>
    <phoneticPr fontId="13" type="noConversion"/>
  </si>
  <si>
    <t>의료취약계층 인플루엔자 예방접종( 질병관리청 백신 배정)</t>
    <phoneticPr fontId="13" type="noConversion"/>
  </si>
  <si>
    <t>독감백신 1,000</t>
    <phoneticPr fontId="13" type="noConversion"/>
  </si>
  <si>
    <t>파주시 주정차 단속원 쉼터 조성 사업</t>
    <phoneticPr fontId="12" type="noConversion"/>
  </si>
  <si>
    <t>도시경관과</t>
    <phoneticPr fontId="5" type="noConversion"/>
  </si>
  <si>
    <t>정호영</t>
    <phoneticPr fontId="5" type="noConversion"/>
  </si>
  <si>
    <t>031-940-4786</t>
    <phoneticPr fontId="5" type="noConversion"/>
  </si>
  <si>
    <t>도급공사: 수의계약
관급자재: 조달3자단가</t>
    <phoneticPr fontId="12" type="noConversion"/>
  </si>
  <si>
    <t>2021년 불법주정차 단속시스템 개선 사업</t>
    <phoneticPr fontId="12" type="noConversion"/>
  </si>
  <si>
    <t>2021년 불법주정차 고정형CCTV 신규 설치 사업</t>
    <phoneticPr fontId="12" type="noConversion"/>
  </si>
  <si>
    <t>2021년 불법주정차 주행형CCTV 개선 사업</t>
    <phoneticPr fontId="12" type="noConversion"/>
  </si>
  <si>
    <t>2021년 공영주차장 유지관리 연간단가 공사</t>
    <phoneticPr fontId="12" type="noConversion"/>
  </si>
  <si>
    <t>공영주차장 정비 49공종</t>
    <phoneticPr fontId="12" type="noConversion"/>
  </si>
  <si>
    <t>김길모</t>
    <phoneticPr fontId="12" type="noConversion"/>
  </si>
  <si>
    <t>031-940-4784</t>
    <phoneticPr fontId="12" type="noConversion"/>
  </si>
  <si>
    <t>2021년 주차구획선 및 주정차금지선 도색 연간단가 공사</t>
    <phoneticPr fontId="12" type="noConversion"/>
  </si>
  <si>
    <t>차선도색 35공종</t>
    <phoneticPr fontId="12" type="noConversion"/>
  </si>
  <si>
    <t>금촌전통시장 공영주차장 주차유도시스템 설치 공사</t>
    <phoneticPr fontId="12" type="noConversion"/>
  </si>
  <si>
    <t>주차유도등 설치 (주차 136면)</t>
    <phoneticPr fontId="12" type="noConversion"/>
  </si>
  <si>
    <t>문산자유시장 공영주차장 주차유도시스템 설치 공사</t>
    <phoneticPr fontId="12" type="noConversion"/>
  </si>
  <si>
    <t>주차유도등 설치 (주차 123면)</t>
    <phoneticPr fontId="12" type="noConversion"/>
  </si>
  <si>
    <t>도시경관과</t>
    <phoneticPr fontId="12" type="noConversion"/>
  </si>
  <si>
    <t>도시경관과</t>
    <phoneticPr fontId="12" type="noConversion"/>
  </si>
  <si>
    <t xml:space="preserve">2021년 불법주정차 고정형 단속시스템 유지관리 </t>
    <phoneticPr fontId="12" type="noConversion"/>
  </si>
  <si>
    <t>현장CCTV 및 LED안내전광판 194개소 유지관리</t>
    <phoneticPr fontId="12" type="noConversion"/>
  </si>
  <si>
    <t xml:space="preserve">2021년 불법주정차 단속소프트웨어 유지관리 </t>
    <phoneticPr fontId="12" type="noConversion"/>
  </si>
  <si>
    <t>단속소프트웨어 유지관리</t>
    <phoneticPr fontId="12" type="noConversion"/>
  </si>
  <si>
    <t>도시경관과</t>
    <phoneticPr fontId="12" type="noConversion"/>
  </si>
  <si>
    <t>2021년 주행형 불법주정차 단속시스템 유지관리</t>
    <phoneticPr fontId="12" type="noConversion"/>
  </si>
  <si>
    <t>주행형 단속시스템 유지관리</t>
    <phoneticPr fontId="12" type="noConversion"/>
  </si>
  <si>
    <t>2021년 불법주정차 정보 보안시스템 유지관리</t>
    <phoneticPr fontId="12" type="noConversion"/>
  </si>
  <si>
    <t>망연계장비, 방화벽 유지관리</t>
    <phoneticPr fontId="12" type="noConversion"/>
  </si>
  <si>
    <t>2021년 불법주정차 사전문자 알림시스템 유지관리</t>
    <phoneticPr fontId="12" type="noConversion"/>
  </si>
  <si>
    <t>사번 문자 알림시스템 유지관리</t>
    <phoneticPr fontId="12" type="noConversion"/>
  </si>
  <si>
    <t>2021년 불법주정차 과태료 관리시스템 유지관리</t>
    <phoneticPr fontId="12" type="noConversion"/>
  </si>
  <si>
    <t>과태료 관리시스템 유지관리</t>
    <phoneticPr fontId="12" type="noConversion"/>
  </si>
  <si>
    <t>2021년 주정차 단속 사전문자서비스 사용 연간단가</t>
    <phoneticPr fontId="12" type="noConversion"/>
  </si>
  <si>
    <t>문자서비스 사용료</t>
    <phoneticPr fontId="12" type="noConversion"/>
  </si>
  <si>
    <t>2021년 불법주정차 표지판 설치 및 정비 연간단가</t>
    <phoneticPr fontId="12" type="noConversion"/>
  </si>
  <si>
    <t>표지판 설치 및 수리</t>
    <phoneticPr fontId="12" type="noConversion"/>
  </si>
  <si>
    <t>도시경관관</t>
    <phoneticPr fontId="12" type="noConversion"/>
  </si>
  <si>
    <t>2021년 주정차 단속원 PDA폰 소프트웨어 개발</t>
    <phoneticPr fontId="12" type="noConversion"/>
  </si>
  <si>
    <t>단속원 PDA폰 소프트웨어 개발</t>
    <phoneticPr fontId="12" type="noConversion"/>
  </si>
  <si>
    <t>2021년 공영주차장 청소 용역</t>
    <phoneticPr fontId="12" type="noConversion"/>
  </si>
  <si>
    <t>공영주차장 37개소 쓰레기 수거 및 청소</t>
    <phoneticPr fontId="12" type="noConversion"/>
  </si>
  <si>
    <t>도시경관과</t>
    <phoneticPr fontId="13" type="noConversion"/>
  </si>
  <si>
    <t>파주시 주정차 단속원 쉼터 가구,가전 구매</t>
    <phoneticPr fontId="13" type="noConversion"/>
  </si>
  <si>
    <t>냉난방기, 냉장고 및 캐비닛 등 18개 품목 구매</t>
    <phoneticPr fontId="13" type="noConversion"/>
  </si>
  <si>
    <t>냉난방기 교체</t>
    <phoneticPr fontId="12" type="noConversion"/>
  </si>
  <si>
    <t>차량등록
사업소</t>
    <phoneticPr fontId="12" type="noConversion"/>
  </si>
  <si>
    <t>황소영</t>
    <phoneticPr fontId="5" type="noConversion"/>
  </si>
  <si>
    <t>031-940-4797</t>
    <phoneticPr fontId="5" type="noConversion"/>
  </si>
  <si>
    <t>청사 옥상 방수</t>
    <phoneticPr fontId="12" type="noConversion"/>
  </si>
  <si>
    <t>차량등록
사업소</t>
    <phoneticPr fontId="12" type="noConversion"/>
  </si>
  <si>
    <t>황소영</t>
    <phoneticPr fontId="5" type="noConversion"/>
  </si>
  <si>
    <t>031-940-4797</t>
    <phoneticPr fontId="5" type="noConversion"/>
  </si>
  <si>
    <t>청사 내 주차장 정비</t>
    <phoneticPr fontId="12" type="noConversion"/>
  </si>
  <si>
    <t>일자리경제과</t>
  </si>
  <si>
    <t>출판도시 출퇴근 통근버스 임차운행 용역</t>
  </si>
  <si>
    <t>45인승버스 21대</t>
  </si>
  <si>
    <t>청년 취업성공 프로그램</t>
  </si>
  <si>
    <t>현직자 직무수업 캠프</t>
  </si>
  <si>
    <t>지역주도형 청년일자리 기본교육</t>
  </si>
  <si>
    <t>지역 바로 알기 교육 등</t>
  </si>
  <si>
    <t>지역주도형 청년일자리 심화교육</t>
  </si>
  <si>
    <t>직무역량강화교육(커뮤니케이션, 직장 매너 등)</t>
  </si>
  <si>
    <t>창업투자생태계조성형 참여자 컨설팅</t>
  </si>
  <si>
    <t>창업 관련 교육</t>
  </si>
  <si>
    <t>의회법무과</t>
    <phoneticPr fontId="13" type="noConversion"/>
  </si>
  <si>
    <t>2021년 의회시정업무보고 책자 제작</t>
    <phoneticPr fontId="5" type="noConversion"/>
  </si>
  <si>
    <t>420권</t>
    <phoneticPr fontId="13" type="noConversion"/>
  </si>
  <si>
    <t>2021년 행정사무감사 책자 제작</t>
    <phoneticPr fontId="5" type="noConversion"/>
  </si>
  <si>
    <t>1,900권</t>
    <phoneticPr fontId="13" type="noConversion"/>
  </si>
  <si>
    <t>통계연보 보고서 제작</t>
    <phoneticPr fontId="13" type="noConversion"/>
  </si>
  <si>
    <t>통계연보</t>
    <phoneticPr fontId="13" type="noConversion"/>
  </si>
  <si>
    <t>의회법무과</t>
    <phoneticPr fontId="13" type="noConversion"/>
  </si>
  <si>
    <t>2021/07</t>
    <phoneticPr fontId="13" type="noConversion"/>
  </si>
  <si>
    <t>청년사회경제 실태조사 보고서 제작</t>
    <phoneticPr fontId="13" type="noConversion"/>
  </si>
  <si>
    <t>보고서</t>
    <phoneticPr fontId="13" type="noConversion"/>
  </si>
  <si>
    <t>2021/11</t>
    <phoneticPr fontId="13" type="noConversion"/>
  </si>
  <si>
    <t>사회조사 보고서 제작</t>
    <phoneticPr fontId="13" type="noConversion"/>
  </si>
  <si>
    <t>보고서</t>
    <phoneticPr fontId="13" type="noConversion"/>
  </si>
  <si>
    <t>사회조사 조사표류 제작</t>
    <phoneticPr fontId="13" type="noConversion"/>
  </si>
  <si>
    <t>조사표</t>
    <phoneticPr fontId="13" type="noConversion"/>
  </si>
  <si>
    <t>의회법무과</t>
    <phoneticPr fontId="12" type="noConversion"/>
  </si>
  <si>
    <t>2021년 파주시 통계홈페이지 유지보수</t>
    <phoneticPr fontId="12" type="noConversion"/>
  </si>
  <si>
    <t>홈페이지 유지보수</t>
    <phoneticPr fontId="12" type="noConversion"/>
  </si>
  <si>
    <t>천연기념물 보호시설 보수공사</t>
    <phoneticPr fontId="12" type="noConversion"/>
  </si>
  <si>
    <t>조류보호 시설 보수 1식</t>
    <phoneticPr fontId="12" type="noConversion"/>
  </si>
  <si>
    <t>문화예술과</t>
    <phoneticPr fontId="12" type="noConversion"/>
  </si>
  <si>
    <t>양태열</t>
    <phoneticPr fontId="12" type="noConversion"/>
  </si>
  <si>
    <t>031-940-5832</t>
    <phoneticPr fontId="12" type="noConversion"/>
  </si>
  <si>
    <t>방문자센터 전시 및 교육공간 구축</t>
    <phoneticPr fontId="12" type="noConversion"/>
  </si>
  <si>
    <t>전시 및 교육공간 공사 1식</t>
    <phoneticPr fontId="12" type="noConversion"/>
  </si>
  <si>
    <t>문화예술과</t>
    <phoneticPr fontId="12" type="noConversion"/>
  </si>
  <si>
    <t>김아름</t>
    <phoneticPr fontId="12" type="noConversion"/>
  </si>
  <si>
    <t>031-940-5831</t>
    <phoneticPr fontId="12" type="noConversion"/>
  </si>
  <si>
    <t>이이유적 조경정비</t>
    <phoneticPr fontId="12" type="noConversion"/>
  </si>
  <si>
    <t>유적지 조경정비 1식</t>
    <phoneticPr fontId="12" type="noConversion"/>
  </si>
  <si>
    <t>양태열</t>
    <phoneticPr fontId="12" type="noConversion"/>
  </si>
  <si>
    <t>031-940-5832</t>
    <phoneticPr fontId="12" type="noConversion"/>
  </si>
  <si>
    <t>황희선생영당지 조경정비</t>
    <phoneticPr fontId="12" type="noConversion"/>
  </si>
  <si>
    <t>양태열</t>
    <phoneticPr fontId="12" type="noConversion"/>
  </si>
  <si>
    <t>031-940-5832</t>
    <phoneticPr fontId="12" type="noConversion"/>
  </si>
  <si>
    <t>덕진산성 제초공사</t>
    <phoneticPr fontId="12" type="noConversion"/>
  </si>
  <si>
    <t>문화예술과</t>
    <phoneticPr fontId="12" type="noConversion"/>
  </si>
  <si>
    <t>김아름</t>
    <phoneticPr fontId="12" type="noConversion"/>
  </si>
  <si>
    <t>문화유적지 제초 등 관리</t>
    <phoneticPr fontId="12" type="noConversion"/>
  </si>
  <si>
    <t>묘역, 서원 및 향교 등 제초 1식</t>
    <phoneticPr fontId="12" type="noConversion"/>
  </si>
  <si>
    <t>여성기업</t>
  </si>
  <si>
    <t>허준선생묘 조경관리</t>
    <phoneticPr fontId="12" type="noConversion"/>
  </si>
  <si>
    <t>민통선 내 묘역 조경정비 1식</t>
    <phoneticPr fontId="12" type="noConversion"/>
  </si>
  <si>
    <t>적성향교 대성전 보수공사</t>
    <phoneticPr fontId="12" type="noConversion"/>
  </si>
  <si>
    <t>대성전 지붕보수 등</t>
    <phoneticPr fontId="12" type="noConversion"/>
  </si>
  <si>
    <t>가월리와 주월리 유적 주변 정비</t>
    <phoneticPr fontId="12" type="noConversion"/>
  </si>
  <si>
    <t>유적 주변정비</t>
    <phoneticPr fontId="12" type="noConversion"/>
  </si>
  <si>
    <t>이이유적 신도비각 보수공사</t>
    <phoneticPr fontId="12" type="noConversion"/>
  </si>
  <si>
    <t>신도비각 보수 등</t>
    <phoneticPr fontId="12" type="noConversion"/>
  </si>
  <si>
    <t>문화예술과</t>
    <phoneticPr fontId="12" type="noConversion"/>
  </si>
  <si>
    <t>윤관장군묘 보행로 보수 및 주변정비 공사</t>
    <phoneticPr fontId="12" type="noConversion"/>
  </si>
  <si>
    <t>보행로 및 주변정비 등</t>
    <phoneticPr fontId="12" type="noConversion"/>
  </si>
  <si>
    <t>춘곡 정탁 묘역 보존처리 공사</t>
    <phoneticPr fontId="12" type="noConversion"/>
  </si>
  <si>
    <t>석물보존처리</t>
    <phoneticPr fontId="12" type="noConversion"/>
  </si>
  <si>
    <t>황희선생 영당지 보수공사</t>
    <phoneticPr fontId="12" type="noConversion"/>
  </si>
  <si>
    <t>앙지대 보수 및 주변정비</t>
    <phoneticPr fontId="12" type="noConversion"/>
  </si>
  <si>
    <t>시립예술단 신년음악회 조명 및 음향장비 임차</t>
    <phoneticPr fontId="12" type="noConversion"/>
  </si>
  <si>
    <t>조명 및 음향장비</t>
    <phoneticPr fontId="12" type="noConversion"/>
  </si>
  <si>
    <t>국가지정 문화재 방재시스템 유지관리 용역</t>
    <phoneticPr fontId="12" type="noConversion"/>
  </si>
  <si>
    <t>방재시스템 유지관리</t>
    <phoneticPr fontId="12" type="noConversion"/>
  </si>
  <si>
    <t>도지정 문화재 방재시스템 유지관리 용역</t>
    <phoneticPr fontId="12" type="noConversion"/>
  </si>
  <si>
    <t>방재시스템 유지관리</t>
    <phoneticPr fontId="12" type="noConversion"/>
  </si>
  <si>
    <t>전통사찰 방재시스템 유지보수</t>
    <phoneticPr fontId="12" type="noConversion"/>
  </si>
  <si>
    <t>방재시스템 유지보수</t>
    <phoneticPr fontId="12" type="noConversion"/>
  </si>
  <si>
    <t>적성향교 대성전 보수 및 주변정비 실시설계 용역</t>
    <phoneticPr fontId="12" type="noConversion"/>
  </si>
  <si>
    <t>문화재 실시설계 1식</t>
    <phoneticPr fontId="12" type="noConversion"/>
  </si>
  <si>
    <t>이이유적 신도비각 보수 실시설계 용역</t>
    <phoneticPr fontId="12" type="noConversion"/>
  </si>
  <si>
    <t>무건리 물푸레나무 보수 및 치료 용역</t>
    <phoneticPr fontId="12" type="noConversion"/>
  </si>
  <si>
    <t>문화재 유지관리 1식</t>
    <phoneticPr fontId="12" type="noConversion"/>
  </si>
  <si>
    <t>윤관장군묘 보행로 보수 및 주변정비 실시설계 용역</t>
    <phoneticPr fontId="12" type="noConversion"/>
  </si>
  <si>
    <t>혜음원지 홍보관, 교육관 무인경비시스템 용역</t>
    <phoneticPr fontId="12" type="noConversion"/>
  </si>
  <si>
    <t>무인경비시스템</t>
    <phoneticPr fontId="12" type="noConversion"/>
  </si>
  <si>
    <t xml:space="preserve">불법 압수게임물 운반 용역 </t>
    <phoneticPr fontId="12" type="noConversion"/>
  </si>
  <si>
    <t>1식</t>
    <phoneticPr fontId="12" type="noConversion"/>
  </si>
  <si>
    <t>화장실 오수정화조 관리 용역</t>
    <phoneticPr fontId="12" type="noConversion"/>
  </si>
  <si>
    <t>시립예술단 신년음악회 영상 촬영</t>
    <phoneticPr fontId="12" type="noConversion"/>
  </si>
  <si>
    <t>영상 촬영</t>
    <phoneticPr fontId="12" type="noConversion"/>
  </si>
  <si>
    <t>시립예술단 신년음악회 영상(자막+영상디자인) 제작</t>
    <phoneticPr fontId="12" type="noConversion"/>
  </si>
  <si>
    <t>영상 제작</t>
    <phoneticPr fontId="12" type="noConversion"/>
  </si>
  <si>
    <t>혜음원지 발굴지 정비 실시설계 용역</t>
    <phoneticPr fontId="12" type="noConversion"/>
  </si>
  <si>
    <t>춘곡 정탁 묘역 보존처리 공사 실시설계 용역</t>
    <phoneticPr fontId="12" type="noConversion"/>
  </si>
  <si>
    <t>황희선생 영당지 보수공사 실시설계 용역</t>
    <phoneticPr fontId="12" type="noConversion"/>
  </si>
  <si>
    <t>파주 영국군 설마리전투비 기록화사업 용역</t>
    <phoneticPr fontId="12" type="noConversion"/>
  </si>
  <si>
    <t>문화재 기록화사업 1식</t>
    <phoneticPr fontId="12" type="noConversion"/>
  </si>
  <si>
    <t>덕진산성 종합정비 기본계획 용역</t>
    <phoneticPr fontId="12" type="noConversion"/>
  </si>
  <si>
    <t>종합정비계획 1식</t>
    <phoneticPr fontId="12" type="noConversion"/>
  </si>
  <si>
    <t>육계토성 종합정비 기본계획 용역</t>
    <phoneticPr fontId="12" type="noConversion"/>
  </si>
  <si>
    <t>파산서원 학술발굴조사 용역</t>
    <phoneticPr fontId="12" type="noConversion"/>
  </si>
  <si>
    <t>학술발굴조사 1식</t>
    <phoneticPr fontId="12" type="noConversion"/>
  </si>
  <si>
    <t>파산서원 학술고증연구</t>
    <phoneticPr fontId="12" type="noConversion"/>
  </si>
  <si>
    <t>학술고증연구 1식</t>
    <phoneticPr fontId="12" type="noConversion"/>
  </si>
  <si>
    <t>파주학 학술행사</t>
    <phoneticPr fontId="12" type="noConversion"/>
  </si>
  <si>
    <t>임원경제지 학술대회 1식</t>
    <phoneticPr fontId="12" type="noConversion"/>
  </si>
  <si>
    <t>임진나루와 임진진터 복원</t>
    <phoneticPr fontId="12" type="noConversion"/>
  </si>
  <si>
    <t>발굴조사용역 1식</t>
    <phoneticPr fontId="12" type="noConversion"/>
  </si>
  <si>
    <t>시립예술단 뮤지컬 갈라콘서트 분장 용역</t>
    <phoneticPr fontId="12" type="noConversion"/>
  </si>
  <si>
    <t>분장</t>
    <phoneticPr fontId="12" type="noConversion"/>
  </si>
  <si>
    <t>시립예술단 뮤지컬 갈라콘서트 조명 및 음향장비 용역</t>
    <phoneticPr fontId="12" type="noConversion"/>
  </si>
  <si>
    <t>조명 및 음향장비</t>
    <phoneticPr fontId="12" type="noConversion"/>
  </si>
  <si>
    <t>시립예술단 뮤지컬 갈라콘서트 무대 설치</t>
    <phoneticPr fontId="12" type="noConversion"/>
  </si>
  <si>
    <t>무대 설치</t>
    <phoneticPr fontId="12" type="noConversion"/>
  </si>
  <si>
    <t>시립예술단 뮤지컬 갈라콘서트 영상 제작</t>
    <phoneticPr fontId="12" type="noConversion"/>
  </si>
  <si>
    <t>영상 제작</t>
    <phoneticPr fontId="12" type="noConversion"/>
  </si>
  <si>
    <t>임원경제지 학교 용역</t>
    <phoneticPr fontId="12" type="noConversion"/>
  </si>
  <si>
    <t>문화재 답사 1식</t>
    <phoneticPr fontId="12" type="noConversion"/>
  </si>
  <si>
    <t>파주학 포럼 1식</t>
    <phoneticPr fontId="12" type="noConversion"/>
  </si>
  <si>
    <t>파주학 연구용역</t>
    <phoneticPr fontId="12" type="noConversion"/>
  </si>
  <si>
    <t>연구용역 1식</t>
    <phoneticPr fontId="12" type="noConversion"/>
  </si>
  <si>
    <t>시립예술단 기획 오페라 조명 및 음향장비 용역</t>
    <phoneticPr fontId="12" type="noConversion"/>
  </si>
  <si>
    <t>시립예술단 기획 오페라 무대 설치 용역</t>
    <phoneticPr fontId="12" type="noConversion"/>
  </si>
  <si>
    <t>시립예술단 기획 오페라 분장 용역</t>
    <phoneticPr fontId="12" type="noConversion"/>
  </si>
  <si>
    <t>파주목 디지털 복원</t>
    <phoneticPr fontId="12" type="noConversion"/>
  </si>
  <si>
    <t>디지털 복원 1식</t>
    <phoneticPr fontId="12" type="noConversion"/>
  </si>
  <si>
    <t>거리로 나온예술 음향장비 임차</t>
    <phoneticPr fontId="12" type="noConversion"/>
  </si>
  <si>
    <t>음향장비 임차 20회</t>
    <phoneticPr fontId="12" type="noConversion"/>
  </si>
  <si>
    <t>운정호수공원 불꽃축제</t>
    <phoneticPr fontId="12" type="noConversion"/>
  </si>
  <si>
    <t xml:space="preserve">축제운영 </t>
    <phoneticPr fontId="12" type="noConversion"/>
  </si>
  <si>
    <t>시립예술단 기획 뮤지컬 분장 용역</t>
    <phoneticPr fontId="12" type="noConversion"/>
  </si>
  <si>
    <t>시립예술단 기획 뮤지컬 조명 및 음향장비 용역</t>
    <phoneticPr fontId="12" type="noConversion"/>
  </si>
  <si>
    <t>조명및 음향장비</t>
    <phoneticPr fontId="12" type="noConversion"/>
  </si>
  <si>
    <t>시립예술단 기획 뮤지컬 무대 설치 및 제작 용역</t>
    <phoneticPr fontId="12" type="noConversion"/>
  </si>
  <si>
    <t>무대설치 및 제작</t>
    <phoneticPr fontId="12" type="noConversion"/>
  </si>
  <si>
    <t>문화유적 분포시스템 유지보수 용역</t>
    <phoneticPr fontId="12" type="noConversion"/>
  </si>
  <si>
    <t>시립예술단 송년음악회 조명 및 음향장비 임차</t>
    <phoneticPr fontId="12" type="noConversion"/>
  </si>
  <si>
    <t>시립예술단 송년음악회 영상 제작 용역</t>
    <phoneticPr fontId="12" type="noConversion"/>
  </si>
  <si>
    <t>시립예술단 송년음악회 분장 용역</t>
    <phoneticPr fontId="12" type="noConversion"/>
  </si>
  <si>
    <t>시립예술단 송년음악회 무대설치 용역</t>
    <phoneticPr fontId="12" type="noConversion"/>
  </si>
  <si>
    <t>무대설치</t>
    <phoneticPr fontId="12" type="noConversion"/>
  </si>
  <si>
    <t>문화예술과</t>
    <phoneticPr fontId="13" type="noConversion"/>
  </si>
  <si>
    <t>국가지정문화재 및 등록문화재 보수정비(독수리먹이)</t>
    <phoneticPr fontId="13" type="noConversion"/>
  </si>
  <si>
    <t>3,500kg</t>
    <phoneticPr fontId="13" type="noConversion"/>
  </si>
  <si>
    <t>문화예술과</t>
    <phoneticPr fontId="13" type="noConversion"/>
  </si>
  <si>
    <t>전자복사기 구입</t>
    <phoneticPr fontId="13" type="noConversion"/>
  </si>
  <si>
    <t>전자복사기 1대</t>
    <phoneticPr fontId="13" type="noConversion"/>
  </si>
  <si>
    <t>파주시립 소년소녀합창단 피아노 구입</t>
    <phoneticPr fontId="13" type="noConversion"/>
  </si>
  <si>
    <t>피아노 1대</t>
    <phoneticPr fontId="13" type="noConversion"/>
  </si>
  <si>
    <t>3,000kg</t>
    <phoneticPr fontId="13" type="noConversion"/>
  </si>
  <si>
    <t>문화재 보수정비(독수리먹이)</t>
    <phoneticPr fontId="13" type="noConversion"/>
  </si>
  <si>
    <t>4,000kg</t>
    <phoneticPr fontId="13" type="noConversion"/>
  </si>
  <si>
    <t>시민회관 공연장 조명 시설 개선</t>
    <phoneticPr fontId="13" type="noConversion"/>
  </si>
  <si>
    <t>공연장 무대, 객석조명 개선</t>
    <phoneticPr fontId="13" type="noConversion"/>
  </si>
  <si>
    <t>미래유산 관리</t>
    <phoneticPr fontId="13" type="noConversion"/>
  </si>
  <si>
    <t>동판 10EA</t>
    <phoneticPr fontId="13" type="noConversion"/>
  </si>
  <si>
    <t>혜음원지 방문자센터 집기 구입</t>
    <phoneticPr fontId="13" type="noConversion"/>
  </si>
  <si>
    <t>책상 35EA, 의자 80EA, 탁자 15EA, 
소파 10EA, 캐비닛 30EA</t>
    <phoneticPr fontId="13" type="noConversion"/>
  </si>
  <si>
    <t>국가지정문화재 안내판 정비</t>
    <phoneticPr fontId="13" type="noConversion"/>
  </si>
  <si>
    <t>안내판 2EA</t>
    <phoneticPr fontId="13" type="noConversion"/>
  </si>
  <si>
    <t>도지정문화재 안내판 정비</t>
    <phoneticPr fontId="13" type="noConversion"/>
  </si>
  <si>
    <t>소리천 교량하부 전기공사</t>
    <phoneticPr fontId="12" type="noConversion"/>
  </si>
  <si>
    <t>가온교 등 5개소</t>
    <phoneticPr fontId="12" type="noConversion"/>
  </si>
  <si>
    <t>친수공간추진단</t>
    <phoneticPr fontId="12" type="noConversion"/>
  </si>
  <si>
    <t>강정수</t>
    <phoneticPr fontId="12" type="noConversion"/>
  </si>
  <si>
    <t>031-940-5061</t>
    <phoneticPr fontId="12" type="noConversion"/>
  </si>
  <si>
    <t>특별조정교부금</t>
    <phoneticPr fontId="12" type="noConversion"/>
  </si>
  <si>
    <t>여성기업</t>
    <phoneticPr fontId="5" type="noConversion"/>
  </si>
  <si>
    <t>소리천 교량하부 데크 설치공사</t>
    <phoneticPr fontId="12" type="noConversion"/>
  </si>
  <si>
    <t>책향기교 등 3개소</t>
    <phoneticPr fontId="12" type="noConversion"/>
  </si>
  <si>
    <t>박선민</t>
    <phoneticPr fontId="12" type="noConversion"/>
  </si>
  <si>
    <t>031-940-5051</t>
    <phoneticPr fontId="12" type="noConversion"/>
  </si>
  <si>
    <t>특별조정교부금</t>
    <phoneticPr fontId="12" type="noConversion"/>
  </si>
  <si>
    <t>운정호수공원, 소리천 친수공간 조성사업</t>
  </si>
  <si>
    <t>문화·휴식·여가공간 조성</t>
    <phoneticPr fontId="12" type="noConversion"/>
  </si>
  <si>
    <t>친수공간추진단</t>
    <phoneticPr fontId="12" type="noConversion"/>
  </si>
  <si>
    <t>강정수</t>
    <phoneticPr fontId="12" type="noConversion"/>
  </si>
  <si>
    <t>031-940-5061</t>
    <phoneticPr fontId="12" type="noConversion"/>
  </si>
  <si>
    <t>추경 편성 예정</t>
    <phoneticPr fontId="12" type="noConversion"/>
  </si>
  <si>
    <t>운정호수공원, 소리천 수질개선사업</t>
  </si>
  <si>
    <t>하상여과시설 조성
가동보(2개소) 개량</t>
    <phoneticPr fontId="12" type="noConversion"/>
  </si>
  <si>
    <t>친수공간추진단</t>
    <phoneticPr fontId="12" type="noConversion"/>
  </si>
  <si>
    <t>노승원</t>
    <phoneticPr fontId="12" type="noConversion"/>
  </si>
  <si>
    <t>031-940-5062</t>
    <phoneticPr fontId="12" type="noConversion"/>
  </si>
  <si>
    <t>친수공간추진단</t>
    <phoneticPr fontId="12" type="noConversion"/>
  </si>
  <si>
    <t>운정호수공원, 소리천 수질개선사업 실시설계용역</t>
    <phoneticPr fontId="12" type="noConversion"/>
  </si>
  <si>
    <t>지하수조사 및 실시설계</t>
    <phoneticPr fontId="12" type="noConversion"/>
  </si>
  <si>
    <t>토지정보과</t>
    <phoneticPr fontId="13" type="noConversion"/>
  </si>
  <si>
    <t>통합민원서류발급용 수동인증기</t>
    <phoneticPr fontId="13" type="noConversion"/>
  </si>
  <si>
    <t>1(대)</t>
    <phoneticPr fontId="13" type="noConversion"/>
  </si>
  <si>
    <t>2021년 수목진료 컨설팅</t>
    <phoneticPr fontId="12" type="noConversion"/>
  </si>
  <si>
    <t>산림농지과</t>
    <phoneticPr fontId="5" type="noConversion"/>
  </si>
  <si>
    <t>정희림</t>
    <phoneticPr fontId="5" type="noConversion"/>
  </si>
  <si>
    <t>031-940-4621</t>
    <phoneticPr fontId="5" type="noConversion"/>
  </si>
  <si>
    <t>비협정</t>
    <phoneticPr fontId="5" type="noConversion"/>
  </si>
  <si>
    <t>소액수의</t>
    <phoneticPr fontId="5" type="noConversion"/>
  </si>
  <si>
    <t>2021년 참나무시들음병 방제사업</t>
    <phoneticPr fontId="12" type="noConversion"/>
  </si>
  <si>
    <t>미정</t>
    <phoneticPr fontId="12" type="noConversion"/>
  </si>
  <si>
    <t>미정</t>
    <phoneticPr fontId="12" type="noConversion"/>
  </si>
  <si>
    <t>산림농지과</t>
  </si>
  <si>
    <t>정희림</t>
  </si>
  <si>
    <t>031-940-4621</t>
  </si>
  <si>
    <t>산림사업</t>
    <phoneticPr fontId="12" type="noConversion"/>
  </si>
  <si>
    <t>2021년 참나무시들음병 롤트랩제거사업</t>
    <phoneticPr fontId="12" type="noConversion"/>
  </si>
  <si>
    <t>미정</t>
    <phoneticPr fontId="12" type="noConversion"/>
  </si>
  <si>
    <t>산림사업</t>
    <phoneticPr fontId="12" type="noConversion"/>
  </si>
  <si>
    <t>2021년 위험수목 제거사업</t>
    <phoneticPr fontId="12" type="noConversion"/>
  </si>
  <si>
    <t>2021년 사방사업</t>
    <phoneticPr fontId="12" type="noConversion"/>
  </si>
  <si>
    <t>산림농지과</t>
    <phoneticPr fontId="12" type="noConversion"/>
  </si>
  <si>
    <t>산림농지과</t>
    <phoneticPr fontId="12" type="noConversion"/>
  </si>
  <si>
    <t>황창연</t>
    <phoneticPr fontId="12" type="noConversion"/>
  </si>
  <si>
    <t>031-940-4607</t>
    <phoneticPr fontId="12" type="noConversion"/>
  </si>
  <si>
    <t>소액수의</t>
    <phoneticPr fontId="5" type="noConversion"/>
  </si>
  <si>
    <t>2021년 임도시설공사</t>
    <phoneticPr fontId="12" type="noConversion"/>
  </si>
  <si>
    <t>산림농지과</t>
    <phoneticPr fontId="12" type="noConversion"/>
  </si>
  <si>
    <t>황창연</t>
    <phoneticPr fontId="12" type="noConversion"/>
  </si>
  <si>
    <t>산림사업</t>
    <phoneticPr fontId="5" type="noConversion"/>
  </si>
  <si>
    <t>산림농지과</t>
    <phoneticPr fontId="12" type="noConversion"/>
  </si>
  <si>
    <t>2021년 참나무시들음병 실시설계 용역</t>
    <phoneticPr fontId="12" type="noConversion"/>
  </si>
  <si>
    <t>140ha</t>
    <phoneticPr fontId="12" type="noConversion"/>
  </si>
  <si>
    <t>산림농지과</t>
    <phoneticPr fontId="12" type="noConversion"/>
  </si>
  <si>
    <t>2021년 참나무시들음병 방제 감리 용역</t>
    <phoneticPr fontId="12" type="noConversion"/>
  </si>
  <si>
    <t>140ha</t>
    <phoneticPr fontId="12" type="noConversion"/>
  </si>
  <si>
    <t>산림농지과</t>
    <phoneticPr fontId="12" type="noConversion"/>
  </si>
  <si>
    <t>2021년 참나무시들음병 피해목 선목 용역</t>
    <phoneticPr fontId="12" type="noConversion"/>
  </si>
  <si>
    <t>140ha</t>
    <phoneticPr fontId="12" type="noConversion"/>
  </si>
  <si>
    <t>농업부산물 파쇄사업 용역</t>
    <phoneticPr fontId="12" type="noConversion"/>
  </si>
  <si>
    <t>파쇄사업 용역</t>
    <phoneticPr fontId="12" type="noConversion"/>
  </si>
  <si>
    <t>산림농지과</t>
    <phoneticPr fontId="12" type="noConversion"/>
  </si>
  <si>
    <t>산불위험요인 사전제거 장비 임차</t>
    <phoneticPr fontId="12" type="noConversion"/>
  </si>
  <si>
    <t>3대</t>
    <phoneticPr fontId="12" type="noConversion"/>
  </si>
  <si>
    <t>산불진화헬기 임차</t>
    <phoneticPr fontId="12" type="noConversion"/>
  </si>
  <si>
    <t>1대</t>
    <phoneticPr fontId="12" type="noConversion"/>
  </si>
  <si>
    <t>산림농지과</t>
    <phoneticPr fontId="12" type="noConversion"/>
  </si>
  <si>
    <t>산불출동차량 임차</t>
    <phoneticPr fontId="12" type="noConversion"/>
  </si>
  <si>
    <t>1대</t>
    <phoneticPr fontId="12" type="noConversion"/>
  </si>
  <si>
    <t>2021년 임도시설공사 설계용역</t>
    <phoneticPr fontId="12" type="noConversion"/>
  </si>
  <si>
    <t>임도시설, 2km</t>
    <phoneticPr fontId="12" type="noConversion"/>
  </si>
  <si>
    <t>산림농지과</t>
    <phoneticPr fontId="13" type="noConversion"/>
  </si>
  <si>
    <t>산불지휘진화차 구입</t>
    <phoneticPr fontId="13" type="noConversion"/>
  </si>
  <si>
    <t>2대</t>
    <phoneticPr fontId="13" type="noConversion"/>
  </si>
  <si>
    <t>산불진화차량 구입</t>
    <phoneticPr fontId="13" type="noConversion"/>
  </si>
  <si>
    <t>산불진화장비 구입</t>
    <phoneticPr fontId="13" type="noConversion"/>
  </si>
  <si>
    <t>5대</t>
    <phoneticPr fontId="13" type="noConversion"/>
  </si>
  <si>
    <t>용미3리 마을안길 포장</t>
  </si>
  <si>
    <t>광탄면</t>
    <phoneticPr fontId="12" type="noConversion"/>
  </si>
  <si>
    <t>백상호</t>
    <phoneticPr fontId="12" type="noConversion"/>
  </si>
  <si>
    <t>지방계약법시행령 제25조 제1항 제5호</t>
    <phoneticPr fontId="12" type="noConversion"/>
  </si>
  <si>
    <t>신산1리 예승빌라트앞 재포장</t>
  </si>
  <si>
    <t>광탄면</t>
    <phoneticPr fontId="12" type="noConversion"/>
  </si>
  <si>
    <t>백상호</t>
    <phoneticPr fontId="12" type="noConversion"/>
  </si>
  <si>
    <t>지방계약법시행령 제25조 제1항 제5호</t>
    <phoneticPr fontId="12" type="noConversion"/>
  </si>
  <si>
    <t>신산3리 가로수 수목제거</t>
  </si>
  <si>
    <t>지방계약법시행령 제25조 제1항 제5호</t>
    <phoneticPr fontId="12" type="noConversion"/>
  </si>
  <si>
    <t>발랑3리 마을안길 포장 및 펜스 설치</t>
  </si>
  <si>
    <t>마장3리 소교량 가각개선</t>
  </si>
  <si>
    <t>백상호</t>
    <phoneticPr fontId="12" type="noConversion"/>
  </si>
  <si>
    <t>마장4리 도로포장</t>
  </si>
  <si>
    <t>광탄면</t>
    <phoneticPr fontId="12" type="noConversion"/>
  </si>
  <si>
    <t>영장1리 안전펜스 설치</t>
  </si>
  <si>
    <t>영장2리 마을안길 재포장</t>
  </si>
  <si>
    <t>용미2리 의주대로 가로수 식재</t>
  </si>
  <si>
    <t>분수2리 구거준설</t>
  </si>
  <si>
    <t>신산3리 구거 복개</t>
  </si>
  <si>
    <t>신산4리 구거 석축</t>
  </si>
  <si>
    <t>창만2리 배수로 정비</t>
  </si>
  <si>
    <t>신산1리 석축 설치</t>
  </si>
  <si>
    <t>백상호</t>
    <phoneticPr fontId="12" type="noConversion"/>
  </si>
  <si>
    <t>분수천 산책로 보도블럭 설치</t>
    <phoneticPr fontId="12" type="noConversion"/>
  </si>
  <si>
    <t>공중화장실 환경개선 사업</t>
  </si>
  <si>
    <t>자원순환과</t>
  </si>
  <si>
    <t>오아영</t>
  </si>
  <si>
    <t>031-940-2486</t>
  </si>
  <si>
    <t>자원순환과</t>
    <phoneticPr fontId="12" type="noConversion"/>
  </si>
  <si>
    <t>혼합폐합성수지 위탁처리</t>
    <phoneticPr fontId="12" type="noConversion"/>
  </si>
  <si>
    <t>1,360톤</t>
    <phoneticPr fontId="12" type="noConversion"/>
  </si>
  <si>
    <t>혼합건설폐기물 위탁처리</t>
  </si>
  <si>
    <t>1,940톤</t>
    <phoneticPr fontId="12" type="noConversion"/>
  </si>
  <si>
    <t>폐목재 위탁처리</t>
    <phoneticPr fontId="12" type="noConversion"/>
  </si>
  <si>
    <t>5,040톤</t>
    <phoneticPr fontId="12" type="noConversion"/>
  </si>
  <si>
    <t>폐섬유 위탁처리</t>
    <phoneticPr fontId="12" type="noConversion"/>
  </si>
  <si>
    <t>1,350톤</t>
    <phoneticPr fontId="12" type="noConversion"/>
  </si>
  <si>
    <t>쓰레기종량제 물류전산시스템 유지보수용역</t>
    <phoneticPr fontId="12" type="noConversion"/>
  </si>
  <si>
    <t>종량제 물류시스템 유지관리</t>
    <phoneticPr fontId="12" type="noConversion"/>
  </si>
  <si>
    <t>RFID기반 음식물쓰레기 개별계량장비 유지보수용역</t>
    <phoneticPr fontId="12" type="noConversion"/>
  </si>
  <si>
    <t>RFID 기기 개보수</t>
    <phoneticPr fontId="12" type="noConversion"/>
  </si>
  <si>
    <t>파주환경순환센터 악취기술진단</t>
  </si>
  <si>
    <t xml:space="preserve"> 분뇨처리시설 (140톤/일)
 분뇨처리시설 (80톤/일)
 가축분뇨처리시설 (200톤/일)</t>
    <phoneticPr fontId="12" type="noConversion"/>
  </si>
  <si>
    <t>자원순환과</t>
    <phoneticPr fontId="13" type="noConversion"/>
  </si>
  <si>
    <t>쓰레기 종량제봉투 제작</t>
    <phoneticPr fontId="13" type="noConversion"/>
  </si>
  <si>
    <t>16,800천매</t>
    <phoneticPr fontId="13" type="noConversion"/>
  </si>
  <si>
    <t>쓰레기 종량제봉투 인식스티커 제작</t>
    <phoneticPr fontId="13" type="noConversion"/>
  </si>
  <si>
    <t>14,800천매</t>
    <phoneticPr fontId="13" type="noConversion"/>
  </si>
  <si>
    <t>쓰레기 종량제봉투 이차원바코드 제작</t>
    <phoneticPr fontId="13" type="noConversion"/>
  </si>
  <si>
    <t>2,000천매</t>
    <phoneticPr fontId="13" type="noConversion"/>
  </si>
  <si>
    <t>개방화장실 관리용품 구매</t>
    <phoneticPr fontId="13" type="noConversion"/>
  </si>
  <si>
    <t>점보롤화장지 33,000롤, 
물비누 700개, 
방향제 600개</t>
    <phoneticPr fontId="13" type="noConversion"/>
  </si>
  <si>
    <t>자원순환과</t>
    <phoneticPr fontId="13" type="noConversion"/>
  </si>
  <si>
    <t>대형폐기물 처리수수료 납부필증(스티커) 제작</t>
    <phoneticPr fontId="13" type="noConversion"/>
  </si>
  <si>
    <t>430천매</t>
    <phoneticPr fontId="13" type="noConversion"/>
  </si>
  <si>
    <t>불연성폐기물용 마대(PP마대) 제작</t>
    <phoneticPr fontId="13" type="noConversion"/>
  </si>
  <si>
    <t>60천매</t>
    <phoneticPr fontId="13" type="noConversion"/>
  </si>
  <si>
    <t>공공용 종량제봉투 제작</t>
    <phoneticPr fontId="13" type="noConversion"/>
  </si>
  <si>
    <t>22천매</t>
    <phoneticPr fontId="13" type="noConversion"/>
  </si>
  <si>
    <t xml:space="preserve">율곡수목원 유지관리공사 </t>
    <phoneticPr fontId="12" type="noConversion"/>
  </si>
  <si>
    <t>공원녹지과</t>
    <phoneticPr fontId="12" type="noConversion"/>
  </si>
  <si>
    <t>공원녹지과</t>
    <phoneticPr fontId="12" type="noConversion"/>
  </si>
  <si>
    <t>지은미</t>
    <phoneticPr fontId="12" type="noConversion"/>
  </si>
  <si>
    <t>지은미</t>
    <phoneticPr fontId="12" type="noConversion"/>
  </si>
  <si>
    <t>031-940-4633</t>
    <phoneticPr fontId="12" type="noConversion"/>
  </si>
  <si>
    <t xml:space="preserve">율곡수목원 병해충 방제사업 </t>
    <phoneticPr fontId="12" type="noConversion"/>
  </si>
  <si>
    <t>031-940-4633</t>
    <phoneticPr fontId="12" type="noConversion"/>
  </si>
  <si>
    <t xml:space="preserve">지방계약법 제25조 </t>
    <phoneticPr fontId="12" type="noConversion"/>
  </si>
  <si>
    <t xml:space="preserve">율곡수목원 주제원 조경공사 </t>
    <phoneticPr fontId="12" type="noConversion"/>
  </si>
  <si>
    <t>공원녹지과</t>
    <phoneticPr fontId="12" type="noConversion"/>
  </si>
  <si>
    <t>지은미</t>
    <phoneticPr fontId="12" type="noConversion"/>
  </si>
  <si>
    <t>031-940-4633</t>
    <phoneticPr fontId="12" type="noConversion"/>
  </si>
  <si>
    <t xml:space="preserve">지방계약법 제25조 </t>
    <phoneticPr fontId="12" type="noConversion"/>
  </si>
  <si>
    <t xml:space="preserve">유아숲체험원 조성 </t>
  </si>
  <si>
    <t>공원녹지과</t>
    <phoneticPr fontId="12" type="noConversion"/>
  </si>
  <si>
    <t xml:space="preserve">지방계약법 제25조 </t>
    <phoneticPr fontId="12" type="noConversion"/>
  </si>
  <si>
    <t>도시자연공원구역 및 도시숲 유지관리공사</t>
    <phoneticPr fontId="12" type="noConversion"/>
  </si>
  <si>
    <t>공원녹지과</t>
    <phoneticPr fontId="5" type="noConversion"/>
  </si>
  <si>
    <t>공원녹지과</t>
    <phoneticPr fontId="5" type="noConversion"/>
  </si>
  <si>
    <t>박준석</t>
    <phoneticPr fontId="5" type="noConversion"/>
  </si>
  <si>
    <t>031-940-4632</t>
    <phoneticPr fontId="5" type="noConversion"/>
  </si>
  <si>
    <t>미세먼지 차단숲 조성사업</t>
    <phoneticPr fontId="12" type="noConversion"/>
  </si>
  <si>
    <t>박준석</t>
    <phoneticPr fontId="12" type="noConversion"/>
  </si>
  <si>
    <t>031-940-4632</t>
    <phoneticPr fontId="12" type="noConversion"/>
  </si>
  <si>
    <t>스마트가든 설치사업</t>
    <phoneticPr fontId="12" type="noConversion"/>
  </si>
  <si>
    <t>박준석</t>
    <phoneticPr fontId="5" type="noConversion"/>
  </si>
  <si>
    <t>쌈지공원 조성사업</t>
    <phoneticPr fontId="12" type="noConversion"/>
  </si>
  <si>
    <t>공원녹지과</t>
    <phoneticPr fontId="5" type="noConversion"/>
  </si>
  <si>
    <t>박준석</t>
    <phoneticPr fontId="5" type="noConversion"/>
  </si>
  <si>
    <t>031-940-4632</t>
    <phoneticPr fontId="12" type="noConversion"/>
  </si>
  <si>
    <t>율곡수목원 연계관광 기반구축(토목)</t>
    <phoneticPr fontId="12" type="noConversion"/>
  </si>
  <si>
    <t>도로 개선 및  정비 1식</t>
    <phoneticPr fontId="12" type="noConversion"/>
  </si>
  <si>
    <t>공원녹지과</t>
    <phoneticPr fontId="5" type="noConversion"/>
  </si>
  <si>
    <t>고소현</t>
    <phoneticPr fontId="5" type="noConversion"/>
  </si>
  <si>
    <t>고소현</t>
    <phoneticPr fontId="5" type="noConversion"/>
  </si>
  <si>
    <t>031-940-4631</t>
    <phoneticPr fontId="5" type="noConversion"/>
  </si>
  <si>
    <t>자체조달</t>
    <phoneticPr fontId="12" type="noConversion"/>
  </si>
  <si>
    <t>율곡수목원 연계관광 기반구축(전기)</t>
    <phoneticPr fontId="12" type="noConversion"/>
  </si>
  <si>
    <t>전기기설 정비 1식</t>
    <phoneticPr fontId="12" type="noConversion"/>
  </si>
  <si>
    <t>전기</t>
    <phoneticPr fontId="12" type="noConversion"/>
  </si>
  <si>
    <t>일반경쟁</t>
    <phoneticPr fontId="12" type="noConversion"/>
  </si>
  <si>
    <t>미정</t>
    <phoneticPr fontId="12" type="noConversion"/>
  </si>
  <si>
    <t>공원녹지과</t>
    <phoneticPr fontId="12" type="noConversion"/>
  </si>
  <si>
    <t>고소현</t>
    <phoneticPr fontId="12" type="noConversion"/>
  </si>
  <si>
    <t>031-940-4631</t>
    <phoneticPr fontId="12" type="noConversion"/>
  </si>
  <si>
    <t>031-940-4631</t>
    <phoneticPr fontId="12" type="noConversion"/>
  </si>
  <si>
    <t>자체조달</t>
    <phoneticPr fontId="12" type="noConversion"/>
  </si>
  <si>
    <t>율곡수목원 계단 정비공사(토목)</t>
    <phoneticPr fontId="12" type="noConversion"/>
  </si>
  <si>
    <t>경기도</t>
    <phoneticPr fontId="12" type="noConversion"/>
  </si>
  <si>
    <t>계단 정비 1식</t>
    <phoneticPr fontId="12" type="noConversion"/>
  </si>
  <si>
    <t>고소현</t>
    <phoneticPr fontId="5" type="noConversion"/>
  </si>
  <si>
    <t xml:space="preserve">지방계약법 제25조 </t>
    <phoneticPr fontId="12" type="noConversion"/>
  </si>
  <si>
    <t>율곡수목원 배수로 정비공사(토목)</t>
    <phoneticPr fontId="12" type="noConversion"/>
  </si>
  <si>
    <t>배수로 정비 1식</t>
    <phoneticPr fontId="12" type="noConversion"/>
  </si>
  <si>
    <t>토목</t>
    <phoneticPr fontId="12" type="noConversion"/>
  </si>
  <si>
    <t>지방계약법 제25조</t>
    <phoneticPr fontId="12" type="noConversion"/>
  </si>
  <si>
    <t>율곡수목원 잔디광장 조경공사(조경)</t>
    <phoneticPr fontId="12" type="noConversion"/>
  </si>
  <si>
    <t>조경공사 1식</t>
    <phoneticPr fontId="12" type="noConversion"/>
  </si>
  <si>
    <t>지방계약법 제25조</t>
    <phoneticPr fontId="12" type="noConversion"/>
  </si>
  <si>
    <t>2021년 위험고사목 및 도복수목 응급정비 연간단가공사</t>
  </si>
  <si>
    <t>문진우</t>
    <phoneticPr fontId="12" type="noConversion"/>
  </si>
  <si>
    <t>031-940-4371</t>
    <phoneticPr fontId="12" type="noConversion"/>
  </si>
  <si>
    <t>2021년 보호수 관리사업</t>
  </si>
  <si>
    <t>이혜진</t>
    <phoneticPr fontId="12" type="noConversion"/>
  </si>
  <si>
    <t>031-940-4372</t>
    <phoneticPr fontId="12" type="noConversion"/>
  </si>
  <si>
    <t>2021년 가로수 전지·전정 연간단가공사</t>
  </si>
  <si>
    <t>문진우</t>
    <phoneticPr fontId="12" type="noConversion"/>
  </si>
  <si>
    <t>2021년 나무은행 운영관리 연간단가공사</t>
  </si>
  <si>
    <t>공원녹지과</t>
    <phoneticPr fontId="12" type="noConversion"/>
  </si>
  <si>
    <t>2021년 가로수 비료주기 공사</t>
  </si>
  <si>
    <t>이혜진</t>
    <phoneticPr fontId="12" type="noConversion"/>
  </si>
  <si>
    <t>031-940-4372</t>
    <phoneticPr fontId="12" type="noConversion"/>
  </si>
  <si>
    <t>2021년 주요도로변 가로수 보식공사(1권역)</t>
    <phoneticPr fontId="12" type="noConversion"/>
  </si>
  <si>
    <t>031-940-4372</t>
    <phoneticPr fontId="12" type="noConversion"/>
  </si>
  <si>
    <t>2021년 주요도로변 가로수 보식공사(2권역)</t>
    <phoneticPr fontId="12" type="noConversion"/>
  </si>
  <si>
    <t>이혜진</t>
    <phoneticPr fontId="12" type="noConversion"/>
  </si>
  <si>
    <t>2021년 주요도로변 가로수 및 녹지대 관리공사(1권역)</t>
  </si>
  <si>
    <t>2021년 주요도로변 가로수 및 녹지대 관리공사(2권역)</t>
  </si>
  <si>
    <t>031-940-4371</t>
    <phoneticPr fontId="12" type="noConversion"/>
  </si>
  <si>
    <t>2021년 주요도로변 가로수 및 녹지대 관리공사(3권역)</t>
  </si>
  <si>
    <t>2021년 주요도로변 가로수 및 녹지대 관리공사(4권역)</t>
  </si>
  <si>
    <t>문진우</t>
    <phoneticPr fontId="12" type="noConversion"/>
  </si>
  <si>
    <t>2021년 주요도로변 가로수 및 녹지대 관리공사(5권역)</t>
  </si>
  <si>
    <t>031-940-4371</t>
    <phoneticPr fontId="12" type="noConversion"/>
  </si>
  <si>
    <t>2021년 주요도로변 가로수 및 녹지대 관리공사(6권역)</t>
  </si>
  <si>
    <t>문진우</t>
    <phoneticPr fontId="12" type="noConversion"/>
  </si>
  <si>
    <t>2021년 주요도로변 가로수 및 녹지대 관리공사(7권역)</t>
  </si>
  <si>
    <t>2021년 주요도로변 가로수 및 녹지대 관리공사(8권역)</t>
  </si>
  <si>
    <t>2021년 주요도로변 가로수 및 녹지대 관리공사(9권역)</t>
  </si>
  <si>
    <t>2021년 가로수 병해충 방제사업(1권역)</t>
  </si>
  <si>
    <t>이혜진</t>
    <phoneticPr fontId="12" type="noConversion"/>
  </si>
  <si>
    <t>2021년 가로수 병해충 방제사업(2권역)</t>
  </si>
  <si>
    <t>2021년 가로수 병해충 방제사업(3권역)</t>
  </si>
  <si>
    <t>2021년 가로수 병해충 방제사업(4권역)</t>
  </si>
  <si>
    <t>2021년 가로수 병해충 방제사업(5권역)</t>
    <phoneticPr fontId="12" type="noConversion"/>
  </si>
  <si>
    <t>더 아름다운 자유로 경관 정비사업 및 유지관리공사</t>
    <phoneticPr fontId="12" type="noConversion"/>
  </si>
  <si>
    <t>더 아름다운 자유로 꽃길 조성사업(1권역)</t>
  </si>
  <si>
    <t>더 아름다운 자유로 꽃길 조성사업(2권역)</t>
  </si>
  <si>
    <t>더 아름다운 자유로 꽃길 조성사업(3권역)</t>
  </si>
  <si>
    <t>더 아름다운 자유로 꽃길 조성사업(4권역)</t>
  </si>
  <si>
    <t>문진우</t>
    <phoneticPr fontId="12" type="noConversion"/>
  </si>
  <si>
    <t>2021년 가로수 보호틀 정비공사</t>
  </si>
  <si>
    <t>2021년 공릉천 가로숲길 조성공사</t>
    <phoneticPr fontId="12" type="noConversion"/>
  </si>
  <si>
    <t>문진우</t>
    <phoneticPr fontId="12" type="noConversion"/>
  </si>
  <si>
    <t>경기 초록담 조성사업</t>
    <phoneticPr fontId="12" type="noConversion"/>
  </si>
  <si>
    <t>2021년 가로수 전지전정 연간단가공사(하반기)</t>
  </si>
  <si>
    <t>학교숲 조성사업</t>
    <phoneticPr fontId="12" type="noConversion"/>
  </si>
  <si>
    <t>자유로 꽃양귀비길 조성사업</t>
    <phoneticPr fontId="12" type="noConversion"/>
  </si>
  <si>
    <t>2021년 로터리 경관조명 설치공사</t>
  </si>
  <si>
    <t>산림공원 정비공사</t>
    <phoneticPr fontId="12" type="noConversion"/>
  </si>
  <si>
    <t>김재영</t>
    <phoneticPr fontId="12" type="noConversion"/>
  </si>
  <si>
    <t>031-940-4612</t>
    <phoneticPr fontId="12" type="noConversion"/>
  </si>
  <si>
    <t xml:space="preserve">지방계약법 제25조 </t>
    <phoneticPr fontId="12" type="noConversion"/>
  </si>
  <si>
    <t>등산로 정비공사</t>
    <phoneticPr fontId="12" type="noConversion"/>
  </si>
  <si>
    <t>김재영</t>
    <phoneticPr fontId="12" type="noConversion"/>
  </si>
  <si>
    <t>공원녹지과</t>
    <phoneticPr fontId="12" type="noConversion"/>
  </si>
  <si>
    <t>율곡수목원 주제원 조경공사 실시설계 용역</t>
    <phoneticPr fontId="12" type="noConversion"/>
  </si>
  <si>
    <t>1식</t>
    <phoneticPr fontId="12" type="noConversion"/>
  </si>
  <si>
    <t>유아숲체험원 조성 실시설계 용역</t>
    <phoneticPr fontId="12" type="noConversion"/>
  </si>
  <si>
    <t>유아숲체험원 조성사업 시공감리 용역</t>
    <phoneticPr fontId="12" type="noConversion"/>
  </si>
  <si>
    <t>미세먼지 차단숲 조성사업 실시설계용역</t>
    <phoneticPr fontId="12" type="noConversion"/>
  </si>
  <si>
    <t>차단숲(1ha) 조성</t>
    <phoneticPr fontId="12" type="noConversion"/>
  </si>
  <si>
    <t>스마트가든 설치사업 실시설계용역</t>
    <phoneticPr fontId="12" type="noConversion"/>
  </si>
  <si>
    <t>스마트가든 8개소</t>
    <phoneticPr fontId="12" type="noConversion"/>
  </si>
  <si>
    <t>쌈지공원 조성사업 실시설계용역</t>
    <phoneticPr fontId="12" type="noConversion"/>
  </si>
  <si>
    <t>쌈지공원(500㎡) 조성</t>
    <phoneticPr fontId="12" type="noConversion"/>
  </si>
  <si>
    <t>2030 파주시 공원녹지기본계획 수립용역</t>
    <phoneticPr fontId="12" type="noConversion"/>
  </si>
  <si>
    <t>파주시 전권역</t>
    <phoneticPr fontId="12" type="noConversion"/>
  </si>
  <si>
    <t>율곡수목원 연계관광 기반구축사업 실시설계용역</t>
    <phoneticPr fontId="12" type="noConversion"/>
  </si>
  <si>
    <t>L=0.4km, B=3.0~5.0m</t>
    <phoneticPr fontId="12" type="noConversion"/>
  </si>
  <si>
    <t>율곡수목원(문화공원.도로) 실시계획인가(변경)용역</t>
    <phoneticPr fontId="12" type="noConversion"/>
  </si>
  <si>
    <t>A=90,000㎡</t>
    <phoneticPr fontId="12" type="noConversion"/>
  </si>
  <si>
    <t>율곡수목원 문화체험행사운영용역</t>
    <phoneticPr fontId="12" type="noConversion"/>
  </si>
  <si>
    <t>행사운영(3일) 1식</t>
    <phoneticPr fontId="12" type="noConversion"/>
  </si>
  <si>
    <t>주요도로변 가로수 및 녹지대 관리공사 실시설계 용역</t>
    <phoneticPr fontId="12" type="noConversion"/>
  </si>
  <si>
    <t>가로수 전지전정 등 폐기물 처리용역</t>
    <phoneticPr fontId="12" type="noConversion"/>
  </si>
  <si>
    <t>임목폐기물 200톤</t>
    <phoneticPr fontId="12" type="noConversion"/>
  </si>
  <si>
    <t>가로수 병해충 방제사업 실시설계 용역</t>
    <phoneticPr fontId="12" type="noConversion"/>
  </si>
  <si>
    <t>명품 자유로 꽃길 조성공사 실시설계 용역</t>
  </si>
  <si>
    <t>학교숲 조성사업 실시설계 용역</t>
    <phoneticPr fontId="12" type="noConversion"/>
  </si>
  <si>
    <t>등산로 정비사업 실시설계 용역</t>
    <phoneticPr fontId="12" type="noConversion"/>
  </si>
  <si>
    <t>공원녹지과</t>
    <phoneticPr fontId="13" type="noConversion"/>
  </si>
  <si>
    <t>율곡수목원 방문자센터 집기 구입</t>
    <phoneticPr fontId="13" type="noConversion"/>
  </si>
  <si>
    <t>가구 및 가전</t>
    <phoneticPr fontId="13" type="noConversion"/>
  </si>
  <si>
    <t>율곡수목원 방문자센터 이동식 서가</t>
    <phoneticPr fontId="13" type="noConversion"/>
  </si>
  <si>
    <t>이동식서가</t>
    <phoneticPr fontId="13" type="noConversion"/>
  </si>
  <si>
    <t>율곡수목원 비치용 제세동기(자동심장충격기) 구입</t>
    <phoneticPr fontId="13" type="noConversion"/>
  </si>
  <si>
    <t>자동심장충격기 1식</t>
    <phoneticPr fontId="13" type="noConversion"/>
  </si>
  <si>
    <t>율곡수목원 연구실 항온항습기 구입</t>
    <phoneticPr fontId="13" type="noConversion"/>
  </si>
  <si>
    <t>인큐베이트1, 종자저장고 1</t>
    <phoneticPr fontId="13" type="noConversion"/>
  </si>
  <si>
    <t>공원녹지과</t>
    <phoneticPr fontId="13" type="noConversion"/>
  </si>
  <si>
    <t>율곡수목원 회의실 방송장비 구입</t>
    <phoneticPr fontId="13" type="noConversion"/>
  </si>
  <si>
    <t>방송장비 1식</t>
    <phoneticPr fontId="13" type="noConversion"/>
  </si>
  <si>
    <t>공원녹지과</t>
    <phoneticPr fontId="13" type="noConversion"/>
  </si>
  <si>
    <t>율곡수목원 방문자센터 냉난방기 구입</t>
    <phoneticPr fontId="13" type="noConversion"/>
  </si>
  <si>
    <t>냉난방기 1식</t>
    <phoneticPr fontId="13" type="noConversion"/>
  </si>
  <si>
    <t>율곡수목원 회의실 비디오프로젝터 구입</t>
    <phoneticPr fontId="13" type="noConversion"/>
  </si>
  <si>
    <t>비디오프로젝트 1식</t>
    <phoneticPr fontId="13" type="noConversion"/>
  </si>
  <si>
    <t>등산로 정비물품구입</t>
    <phoneticPr fontId="12" type="noConversion"/>
  </si>
  <si>
    <t>기계톱 등 1식</t>
    <phoneticPr fontId="12" type="noConversion"/>
  </si>
  <si>
    <t>공원녹지과</t>
    <phoneticPr fontId="13" type="noConversion"/>
  </si>
  <si>
    <t>공공산림가꾸기 물품구입</t>
    <phoneticPr fontId="12" type="noConversion"/>
  </si>
  <si>
    <t>엔진톱 등 1식</t>
    <phoneticPr fontId="12" type="noConversion"/>
  </si>
  <si>
    <t>주택과</t>
    <phoneticPr fontId="13" type="noConversion"/>
  </si>
  <si>
    <t>행정운영경비-자산취득비</t>
    <phoneticPr fontId="13" type="noConversion"/>
  </si>
  <si>
    <t>복합기</t>
    <phoneticPr fontId="13" type="noConversion"/>
  </si>
  <si>
    <t>금촌청소년문화의집 시설 개선</t>
    <phoneticPr fontId="12" type="noConversion"/>
  </si>
  <si>
    <t>보육청소년과</t>
    <phoneticPr fontId="12" type="noConversion"/>
  </si>
  <si>
    <t>이종은</t>
    <phoneticPr fontId="5" type="noConversion"/>
  </si>
  <si>
    <t>031-940-5221</t>
    <phoneticPr fontId="5" type="noConversion"/>
  </si>
  <si>
    <t>소액 수의계약</t>
    <phoneticPr fontId="12" type="noConversion"/>
  </si>
  <si>
    <t>교하청소년문화의집 시설 개선</t>
    <phoneticPr fontId="12" type="noConversion"/>
  </si>
  <si>
    <t>보육청소년과</t>
    <phoneticPr fontId="12" type="noConversion"/>
  </si>
  <si>
    <t>이종은</t>
    <phoneticPr fontId="5" type="noConversion"/>
  </si>
  <si>
    <t>031-940-5221</t>
    <phoneticPr fontId="5" type="noConversion"/>
  </si>
  <si>
    <t>청소년재단 사무실 리모델링</t>
    <phoneticPr fontId="12" type="noConversion"/>
  </si>
  <si>
    <t>여성기업</t>
    <phoneticPr fontId="12" type="noConversion"/>
  </si>
  <si>
    <t>청소년재단 전산구축</t>
    <phoneticPr fontId="12" type="noConversion"/>
  </si>
  <si>
    <t>기술제안</t>
  </si>
  <si>
    <t>보육청소년과</t>
    <phoneticPr fontId="12" type="noConversion"/>
  </si>
  <si>
    <t>031-940-5222</t>
  </si>
  <si>
    <t>청소년 휴카페 조성</t>
    <phoneticPr fontId="12" type="noConversion"/>
  </si>
  <si>
    <t>031-940-5221</t>
    <phoneticPr fontId="5" type="noConversion"/>
  </si>
  <si>
    <t>청소년재단 출범식</t>
    <phoneticPr fontId="12" type="noConversion"/>
  </si>
  <si>
    <t>행사 1식</t>
    <phoneticPr fontId="12" type="noConversion"/>
  </si>
  <si>
    <t>청소년 휴카페 조성 설계 용역</t>
    <phoneticPr fontId="12" type="noConversion"/>
  </si>
  <si>
    <t>설계용역 1식</t>
    <phoneticPr fontId="12" type="noConversion"/>
  </si>
  <si>
    <t>청소년 휴카페 조성 감리 용역</t>
    <phoneticPr fontId="12" type="noConversion"/>
  </si>
  <si>
    <t>감리용역 1식</t>
    <phoneticPr fontId="12" type="noConversion"/>
  </si>
  <si>
    <t>교하청소년문화의집 시설 개선 설계 용역</t>
    <phoneticPr fontId="12" type="noConversion"/>
  </si>
  <si>
    <t>설계용역 1식</t>
    <phoneticPr fontId="12" type="noConversion"/>
  </si>
  <si>
    <t>보육청소년과</t>
    <phoneticPr fontId="12" type="noConversion"/>
  </si>
  <si>
    <t>교하청소년문화의집 시설 개선 감리 용역</t>
    <phoneticPr fontId="12" type="noConversion"/>
  </si>
  <si>
    <t>감리용역 1식</t>
    <phoneticPr fontId="12" type="noConversion"/>
  </si>
  <si>
    <t>보육청소년과</t>
    <phoneticPr fontId="13" type="noConversion"/>
  </si>
  <si>
    <r>
      <t>청소년 육성</t>
    </r>
    <r>
      <rPr>
        <sz val="10"/>
        <rFont val="맑은 고딕"/>
        <family val="3"/>
        <charset val="129"/>
      </rPr>
      <t>〮</t>
    </r>
    <r>
      <rPr>
        <sz val="10"/>
        <rFont val="맑은 고딕"/>
        <family val="3"/>
        <charset val="129"/>
        <scheme val="minor"/>
      </rPr>
      <t>보호 홍보</t>
    </r>
    <phoneticPr fontId="13" type="noConversion"/>
  </si>
  <si>
    <t xml:space="preserve">홍보물품(마스크, 손소독젤, 스티커 등) </t>
    <phoneticPr fontId="13" type="noConversion"/>
  </si>
  <si>
    <t>보육청소년과</t>
    <phoneticPr fontId="13" type="noConversion"/>
  </si>
  <si>
    <t>청소년 보호 조명 설치</t>
    <phoneticPr fontId="12" type="noConversion"/>
  </si>
  <si>
    <t>조명 설치 1식</t>
    <phoneticPr fontId="12" type="noConversion"/>
  </si>
  <si>
    <t>보육청소년과</t>
    <phoneticPr fontId="13" type="noConversion"/>
  </si>
  <si>
    <t>사무실 물품구입</t>
    <phoneticPr fontId="13" type="noConversion"/>
  </si>
  <si>
    <t>사무실 책상, 의자, PC 등</t>
    <phoneticPr fontId="13" type="noConversion"/>
  </si>
  <si>
    <t>기획예산과</t>
    <phoneticPr fontId="12" type="noConversion"/>
  </si>
  <si>
    <t>파주도시관광공사 조직진단</t>
    <phoneticPr fontId="12" type="noConversion"/>
  </si>
  <si>
    <t>조직진단</t>
    <phoneticPr fontId="12" type="noConversion"/>
  </si>
  <si>
    <t>기획예산과</t>
    <phoneticPr fontId="12" type="noConversion"/>
  </si>
  <si>
    <t>재정사업평가</t>
    <phoneticPr fontId="12" type="noConversion"/>
  </si>
  <si>
    <t>지방보조사업 평가, 진단 및 컨설팅</t>
    <phoneticPr fontId="12" type="noConversion"/>
  </si>
  <si>
    <t>기획예산과</t>
    <phoneticPr fontId="12" type="noConversion"/>
  </si>
  <si>
    <t>시민만족도 조사</t>
    <phoneticPr fontId="12" type="noConversion"/>
  </si>
  <si>
    <t>정책만족도 등 4개 분야</t>
    <phoneticPr fontId="12" type="noConversion"/>
  </si>
  <si>
    <t>정책현안 여론조사 및 컨설팅 용역</t>
    <phoneticPr fontId="12" type="noConversion"/>
  </si>
  <si>
    <t>정책연구 및 여론조사</t>
    <phoneticPr fontId="12" type="noConversion"/>
  </si>
  <si>
    <t>도시개발과</t>
    <phoneticPr fontId="12" type="noConversion"/>
  </si>
  <si>
    <t>도시계획정보체계(UPIS) 유지관리 용역</t>
    <phoneticPr fontId="12" type="noConversion"/>
  </si>
  <si>
    <t>UPIS유지관리</t>
    <phoneticPr fontId="12" type="noConversion"/>
  </si>
  <si>
    <t>도시계획정보체계(UPIS) DB 현행화</t>
    <phoneticPr fontId="12" type="noConversion"/>
  </si>
  <si>
    <t>UPIS DB현행화</t>
    <phoneticPr fontId="12" type="noConversion"/>
  </si>
  <si>
    <t>031-940-8150</t>
    <phoneticPr fontId="12" type="noConversion"/>
  </si>
  <si>
    <t>야당과 선교 벽화조성</t>
    <phoneticPr fontId="12" type="noConversion"/>
  </si>
  <si>
    <t>운정3동</t>
    <phoneticPr fontId="5" type="noConversion"/>
  </si>
  <si>
    <t>오태석</t>
    <phoneticPr fontId="5" type="noConversion"/>
  </si>
  <si>
    <t>031-940-8781</t>
    <phoneticPr fontId="5" type="noConversion"/>
  </si>
  <si>
    <t>운정3동</t>
    <phoneticPr fontId="12" type="noConversion"/>
  </si>
  <si>
    <t>출장민원실 조경 유지관리</t>
    <phoneticPr fontId="12" type="noConversion"/>
  </si>
  <si>
    <t>조경관리</t>
    <phoneticPr fontId="12" type="noConversion"/>
  </si>
  <si>
    <t>운정3동</t>
    <phoneticPr fontId="13" type="noConversion"/>
  </si>
  <si>
    <t>복합기 설치</t>
    <phoneticPr fontId="13" type="noConversion"/>
  </si>
  <si>
    <t>운정3동</t>
  </si>
  <si>
    <t>야당동 안심거리 조성</t>
  </si>
  <si>
    <t>솔라표지병 구매</t>
  </si>
  <si>
    <t>기타</t>
    <phoneticPr fontId="12" type="noConversion"/>
  </si>
  <si>
    <t>평화협력과</t>
    <phoneticPr fontId="12" type="noConversion"/>
  </si>
  <si>
    <t>2021년도 민통선 출입통제시스템 유지보수 용역</t>
    <phoneticPr fontId="12" type="noConversion"/>
  </si>
  <si>
    <t xml:space="preserve">시스템 유지보수 1식 </t>
    <phoneticPr fontId="12" type="noConversion"/>
  </si>
  <si>
    <t>평화협력과</t>
    <phoneticPr fontId="12" type="noConversion"/>
  </si>
  <si>
    <t>민통선 관광게이트 조성 용역</t>
    <phoneticPr fontId="12" type="noConversion"/>
  </si>
  <si>
    <t>관광게이트 조성 1식</t>
    <phoneticPr fontId="12" type="noConversion"/>
  </si>
  <si>
    <t>군사시설보호구역 용도지구도 변경 용역</t>
    <phoneticPr fontId="12" type="noConversion"/>
  </si>
  <si>
    <t>용도지구도 변경 1식</t>
    <phoneticPr fontId="12" type="noConversion"/>
  </si>
  <si>
    <t>2022년도 군협의 정보공유시스템 유지보수 용역</t>
    <phoneticPr fontId="12" type="noConversion"/>
  </si>
  <si>
    <t>시스템 유지보수 1식</t>
    <phoneticPr fontId="12" type="noConversion"/>
  </si>
  <si>
    <t>2022년도 군협의 정보공유시스템 DB암호화 유지보수 용역</t>
    <phoneticPr fontId="12" type="noConversion"/>
  </si>
  <si>
    <t>DB보안시스템 유지보수 1식</t>
    <phoneticPr fontId="12" type="noConversion"/>
  </si>
  <si>
    <t>시민회관 옆 차량출입구 정비</t>
    <phoneticPr fontId="12" type="noConversion"/>
  </si>
  <si>
    <t>회계과</t>
    <phoneticPr fontId="5" type="noConversion"/>
  </si>
  <si>
    <t>허광일</t>
    <phoneticPr fontId="5" type="noConversion"/>
  </si>
  <si>
    <t>031-940-5901</t>
    <phoneticPr fontId="5" type="noConversion"/>
  </si>
  <si>
    <t>장애인기업</t>
    <phoneticPr fontId="5" type="noConversion"/>
  </si>
  <si>
    <t>회계과</t>
    <phoneticPr fontId="12" type="noConversion"/>
  </si>
  <si>
    <t>인사이동에 따른 부서 이사 용역</t>
    <phoneticPr fontId="12" type="noConversion"/>
  </si>
  <si>
    <t>이사 용역 1식</t>
    <phoneticPr fontId="12" type="noConversion"/>
  </si>
  <si>
    <t>회계과</t>
    <phoneticPr fontId="13" type="noConversion"/>
  </si>
  <si>
    <t>인사이동 관련 사무집기 구입 배치</t>
    <phoneticPr fontId="13" type="noConversion"/>
  </si>
  <si>
    <t>파티션 등 집기류 1식</t>
    <phoneticPr fontId="13" type="noConversion"/>
  </si>
  <si>
    <t>주차 통합 차단기 설치(신규 및 이전)</t>
    <phoneticPr fontId="13" type="noConversion"/>
  </si>
  <si>
    <t>신규설치1, 이전설치1</t>
    <phoneticPr fontId="13" type="noConversion"/>
  </si>
  <si>
    <t>금곡2리 마을안길포장</t>
  </si>
  <si>
    <t>아스콘포장 L=200m</t>
  </si>
  <si>
    <t>법원읍</t>
    <phoneticPr fontId="12" type="noConversion"/>
  </si>
  <si>
    <t>어윤천</t>
    <phoneticPr fontId="12" type="noConversion"/>
  </si>
  <si>
    <t>940-8059</t>
    <phoneticPr fontId="12" type="noConversion"/>
  </si>
  <si>
    <t>삼방리 가드레일설치</t>
  </si>
  <si>
    <t xml:space="preserve">가드레일 L=150m </t>
  </si>
  <si>
    <t>법원읍</t>
    <phoneticPr fontId="12" type="noConversion"/>
  </si>
  <si>
    <t>어윤천</t>
    <phoneticPr fontId="12" type="noConversion"/>
  </si>
  <si>
    <t>940-8059</t>
    <phoneticPr fontId="12" type="noConversion"/>
  </si>
  <si>
    <t>소액수의</t>
    <phoneticPr fontId="12" type="noConversion"/>
  </si>
  <si>
    <t>대능4리 마을입구 수목식재</t>
  </si>
  <si>
    <t>관목식재 L=180m</t>
  </si>
  <si>
    <t>940-8059</t>
  </si>
  <si>
    <t>웅담2리 마을안길정비</t>
  </si>
  <si>
    <t xml:space="preserve">콘크리트포장 L=200m </t>
  </si>
  <si>
    <t>법원읍</t>
    <phoneticPr fontId="12" type="noConversion"/>
  </si>
  <si>
    <t>금곡2리 안전난간설치</t>
  </si>
  <si>
    <t xml:space="preserve">안전난간 L=80m </t>
  </si>
  <si>
    <t>대능3리 위험옹벽정비</t>
  </si>
  <si>
    <t xml:space="preserve">석축 재설치 L=35m </t>
  </si>
  <si>
    <t>가야1리 소교량 재가설</t>
  </si>
  <si>
    <t xml:space="preserve">암거 5.0*2.0 L=5m </t>
  </si>
  <si>
    <t>법원3리 마을안길 재포장</t>
  </si>
  <si>
    <t xml:space="preserve">아스콘재포장 L=110m </t>
  </si>
  <si>
    <t>어윤천</t>
    <phoneticPr fontId="12" type="noConversion"/>
  </si>
  <si>
    <t>대능1리 도로포장</t>
  </si>
  <si>
    <t xml:space="preserve">농로포장 L=300m </t>
  </si>
  <si>
    <t>여성기업</t>
    <phoneticPr fontId="12" type="noConversion"/>
  </si>
  <si>
    <t>대능1리 마을안길설치</t>
  </si>
  <si>
    <t xml:space="preserve">콘크리트 포장 L=80m </t>
  </si>
  <si>
    <t>법원읍</t>
    <phoneticPr fontId="12" type="noConversion"/>
  </si>
  <si>
    <t>삼방2리 구거정비</t>
  </si>
  <si>
    <t xml:space="preserve">흄관1,200mm L=50m </t>
  </si>
  <si>
    <t>여성기업</t>
    <phoneticPr fontId="12" type="noConversion"/>
  </si>
  <si>
    <t>법원2리 배수로정비</t>
  </si>
  <si>
    <t xml:space="preserve">U형수로관 L=150m </t>
  </si>
  <si>
    <t>법원2리 구거정비</t>
  </si>
  <si>
    <t xml:space="preserve">석축 L=60m </t>
  </si>
  <si>
    <t>웅담1리 배수로 정비</t>
  </si>
  <si>
    <t xml:space="preserve">흄관 D600mm L=80m </t>
  </si>
  <si>
    <t>법원1리 석축설치</t>
  </si>
  <si>
    <t xml:space="preserve">석축 L=35m </t>
  </si>
  <si>
    <t>법원5리 하수도정비</t>
  </si>
  <si>
    <t xml:space="preserve">U형배수로 L=30m </t>
  </si>
  <si>
    <t>웅담2리 소교량 확장</t>
  </si>
  <si>
    <t>PC암거 L=3m</t>
  </si>
  <si>
    <t>웅담2리 배수로 정비</t>
  </si>
  <si>
    <t>측구수로관 L=60m</t>
  </si>
  <si>
    <t>웅담2리 구거 정비</t>
  </si>
  <si>
    <t>흄관 L=100m</t>
  </si>
  <si>
    <t>2021년 청사 무인경비시스템 용역 발주</t>
    <phoneticPr fontId="12" type="noConversion"/>
  </si>
  <si>
    <t>법원읍</t>
    <phoneticPr fontId="12" type="noConversion"/>
  </si>
  <si>
    <t>2021년 청사 전기 안전점검 용역 발주 건의</t>
    <phoneticPr fontId="12" type="noConversion"/>
  </si>
  <si>
    <t>2021년 청사 소방시설 안전관리 용역 발주 건의</t>
    <phoneticPr fontId="12" type="noConversion"/>
  </si>
  <si>
    <t>율곡2리 마을안길 포장</t>
  </si>
  <si>
    <t>파평면</t>
    <phoneticPr fontId="12" type="noConversion"/>
  </si>
  <si>
    <t>031-940-8174</t>
    <phoneticPr fontId="12" type="noConversion"/>
  </si>
  <si>
    <t>율곡2리 배수로 정비</t>
  </si>
  <si>
    <t>장파2리 마을회관 석축공사</t>
  </si>
  <si>
    <t>율곡1리 마을안길 확장</t>
  </si>
  <si>
    <t>장파2리 보도블럭 정비</t>
  </si>
  <si>
    <t>두포2리 밤고지교 스틸그레이팅 복개</t>
  </si>
  <si>
    <t>두포1리 배수로 정비</t>
  </si>
  <si>
    <t>금파2리 제방도로 정비</t>
  </si>
  <si>
    <t>031-940-8163</t>
    <phoneticPr fontId="12" type="noConversion"/>
  </si>
  <si>
    <t>평화의 계단 조성</t>
    <phoneticPr fontId="12" type="noConversion"/>
  </si>
  <si>
    <t>파평면</t>
    <phoneticPr fontId="12" type="noConversion"/>
  </si>
  <si>
    <t>구본무</t>
    <phoneticPr fontId="12" type="noConversion"/>
  </si>
  <si>
    <t>031-940-8174</t>
    <phoneticPr fontId="12" type="noConversion"/>
  </si>
  <si>
    <t>파평면</t>
    <phoneticPr fontId="12" type="noConversion"/>
  </si>
  <si>
    <t>구본무</t>
    <phoneticPr fontId="12" type="noConversion"/>
  </si>
  <si>
    <t>031-940-8174</t>
    <phoneticPr fontId="12" type="noConversion"/>
  </si>
  <si>
    <t>소액수의</t>
    <phoneticPr fontId="12" type="noConversion"/>
  </si>
  <si>
    <t>소액수의</t>
    <phoneticPr fontId="12" type="noConversion"/>
  </si>
  <si>
    <t>눌노리 마을안길 포장</t>
    <phoneticPr fontId="12" type="noConversion"/>
  </si>
  <si>
    <t>부녀회 창고 리모델링</t>
    <phoneticPr fontId="12" type="noConversion"/>
  </si>
  <si>
    <t>박순자</t>
    <phoneticPr fontId="12" type="noConversion"/>
  </si>
  <si>
    <t>정옥순</t>
    <phoneticPr fontId="12" type="noConversion"/>
  </si>
  <si>
    <t>031-940-8177</t>
    <phoneticPr fontId="12" type="noConversion"/>
  </si>
  <si>
    <t>2021년 파평면 승강기안전관리 대행 용역</t>
    <phoneticPr fontId="12" type="noConversion"/>
  </si>
  <si>
    <t>안전관리 대행 용역</t>
    <phoneticPr fontId="12" type="noConversion"/>
  </si>
  <si>
    <t>2021년 파평면 전기안전관리 대행 용역</t>
    <phoneticPr fontId="12" type="noConversion"/>
  </si>
  <si>
    <t>2021년 파평면 소방안전관리 대행 용역</t>
    <phoneticPr fontId="12" type="noConversion"/>
  </si>
  <si>
    <t>20201년 파평면 청소용역</t>
    <phoneticPr fontId="12" type="noConversion"/>
  </si>
  <si>
    <t>청소용역</t>
    <phoneticPr fontId="12" type="noConversion"/>
  </si>
  <si>
    <t>2021년 파평면 무인경비시스템 유지관리 용역</t>
    <phoneticPr fontId="12" type="noConversion"/>
  </si>
  <si>
    <t>무인경비시스템 유지관리 용역</t>
    <phoneticPr fontId="12" type="noConversion"/>
  </si>
  <si>
    <t>디지털파평 어플 제작 용역</t>
    <phoneticPr fontId="12" type="noConversion"/>
  </si>
  <si>
    <t>어플제작</t>
    <phoneticPr fontId="12" type="noConversion"/>
  </si>
  <si>
    <t>자체조달</t>
    <phoneticPr fontId="12" type="noConversion"/>
  </si>
  <si>
    <t>운정광역보건지소 신축공사(건축)</t>
    <phoneticPr fontId="12" type="noConversion"/>
  </si>
  <si>
    <t>건축</t>
    <phoneticPr fontId="12" type="noConversion"/>
  </si>
  <si>
    <t>공공건축건립추진단</t>
  </si>
  <si>
    <t>권기록</t>
    <phoneticPr fontId="5" type="noConversion"/>
  </si>
  <si>
    <t>031-940-5274</t>
    <phoneticPr fontId="5" type="noConversion"/>
  </si>
  <si>
    <t>031-940-5274</t>
    <phoneticPr fontId="5" type="noConversion"/>
  </si>
  <si>
    <t>운정광역보건지소 신축공사(전기)</t>
    <phoneticPr fontId="12" type="noConversion"/>
  </si>
  <si>
    <t>경기도</t>
    <phoneticPr fontId="12" type="noConversion"/>
  </si>
  <si>
    <t>031-940-5274</t>
    <phoneticPr fontId="5" type="noConversion"/>
  </si>
  <si>
    <t>운정광역보건지소 신축공사(통신)</t>
    <phoneticPr fontId="12" type="noConversion"/>
  </si>
  <si>
    <t>통신</t>
    <phoneticPr fontId="12" type="noConversion"/>
  </si>
  <si>
    <t>운정광역보건지소 신축공사(소방)</t>
    <phoneticPr fontId="12" type="noConversion"/>
  </si>
  <si>
    <t>소방</t>
    <phoneticPr fontId="12" type="noConversion"/>
  </si>
  <si>
    <t>운정다누림노인장애인복지관 신축공사(건축)</t>
    <phoneticPr fontId="12" type="noConversion"/>
  </si>
  <si>
    <t>건축</t>
    <phoneticPr fontId="12" type="noConversion"/>
  </si>
  <si>
    <t>운정다누림노인장애인복지관 신축공사(전기)</t>
    <phoneticPr fontId="12" type="noConversion"/>
  </si>
  <si>
    <t>경기도</t>
    <phoneticPr fontId="12" type="noConversion"/>
  </si>
  <si>
    <t>전기</t>
    <phoneticPr fontId="12" type="noConversion"/>
  </si>
  <si>
    <t>운정다누림노인장애인복지관 신축공사(통신)</t>
    <phoneticPr fontId="12" type="noConversion"/>
  </si>
  <si>
    <t>운정다누림노인장애인복지관 신축공사(소방)</t>
    <phoneticPr fontId="12" type="noConversion"/>
  </si>
  <si>
    <t>문산청소년수련관 신축공사(건축)</t>
    <phoneticPr fontId="12" type="noConversion"/>
  </si>
  <si>
    <t>공공건축건립추진단</t>
    <phoneticPr fontId="12" type="noConversion"/>
  </si>
  <si>
    <t>공공건축건립추진단</t>
    <phoneticPr fontId="12" type="noConversion"/>
  </si>
  <si>
    <t>이영현</t>
    <phoneticPr fontId="12" type="noConversion"/>
  </si>
  <si>
    <t>이영현</t>
    <phoneticPr fontId="12" type="noConversion"/>
  </si>
  <si>
    <t>031-940-5276</t>
    <phoneticPr fontId="5" type="noConversion"/>
  </si>
  <si>
    <t>031-940-5276</t>
    <phoneticPr fontId="5" type="noConversion"/>
  </si>
  <si>
    <t>문산청소년수련관 신축공사(전기)</t>
    <phoneticPr fontId="12" type="noConversion"/>
  </si>
  <si>
    <t>문산청소년수련관 신축공사(통신)</t>
    <phoneticPr fontId="12" type="noConversion"/>
  </si>
  <si>
    <t>문산청소년수련관 신축공사(소방)</t>
    <phoneticPr fontId="12" type="noConversion"/>
  </si>
  <si>
    <t>소방</t>
    <phoneticPr fontId="12" type="noConversion"/>
  </si>
  <si>
    <t>운정3동 행정복지센터 건립</t>
    <phoneticPr fontId="12" type="noConversion"/>
  </si>
  <si>
    <t>공공건축건립추진단</t>
    <phoneticPr fontId="5" type="noConversion"/>
  </si>
  <si>
    <t>공공건축건립추진단</t>
    <phoneticPr fontId="5" type="noConversion"/>
  </si>
  <si>
    <t>조재현</t>
    <phoneticPr fontId="12" type="noConversion"/>
  </si>
  <si>
    <t>031-940-5275</t>
    <phoneticPr fontId="12" type="noConversion"/>
  </si>
  <si>
    <t>031-940-5275</t>
    <phoneticPr fontId="12" type="noConversion"/>
  </si>
  <si>
    <t>운정3동 행정복지센터 건립</t>
    <phoneticPr fontId="12" type="noConversion"/>
  </si>
  <si>
    <t>공공건축건립추진단</t>
    <phoneticPr fontId="5" type="noConversion"/>
  </si>
  <si>
    <t>조리읍 행정복지센터 신축공사(건축)</t>
    <phoneticPr fontId="5" type="noConversion"/>
  </si>
  <si>
    <t>이영현</t>
    <phoneticPr fontId="5" type="noConversion"/>
  </si>
  <si>
    <t>이영현</t>
    <phoneticPr fontId="5" type="noConversion"/>
  </si>
  <si>
    <t>조리읍 행정복지센터 신축공사(전기)</t>
    <phoneticPr fontId="5" type="noConversion"/>
  </si>
  <si>
    <t>이영현</t>
    <phoneticPr fontId="5" type="noConversion"/>
  </si>
  <si>
    <t>조리읍 행정복지센터 신축공사(통신)</t>
    <phoneticPr fontId="5" type="noConversion"/>
  </si>
  <si>
    <t>조리읍 행정복지센터 본인증 용역</t>
    <phoneticPr fontId="12" type="noConversion"/>
  </si>
  <si>
    <t>녹색건축, 건축물 에너지효율등급, BF 본인증</t>
    <phoneticPr fontId="12" type="noConversion"/>
  </si>
  <si>
    <t>운정노인장애인복지관, 운정보건지소 신축 건설사업관리 용역</t>
    <phoneticPr fontId="12" type="noConversion"/>
  </si>
  <si>
    <t>건설사업관리</t>
    <phoneticPr fontId="12" type="noConversion"/>
  </si>
  <si>
    <t>공공건축건립추진단</t>
    <phoneticPr fontId="12" type="noConversion"/>
  </si>
  <si>
    <t>운정3동 행정복지센터 설계용역</t>
    <phoneticPr fontId="12" type="noConversion"/>
  </si>
  <si>
    <t>기본 및 실시설계용역
연면적 3,500㎡, 지하1층/지상3층</t>
    <phoneticPr fontId="12" type="noConversion"/>
  </si>
  <si>
    <t>문산청소년수련관 신축 건설사업관리 용역</t>
    <phoneticPr fontId="12" type="noConversion"/>
  </si>
  <si>
    <t>문산보건지소</t>
    <phoneticPr fontId="13" type="noConversion"/>
  </si>
  <si>
    <t>문산보건지소 운영</t>
    <phoneticPr fontId="13" type="noConversion"/>
  </si>
  <si>
    <t>의료영상저장전송
시스템장비</t>
    <phoneticPr fontId="13" type="noConversion"/>
  </si>
  <si>
    <t>농업진흥과</t>
    <phoneticPr fontId="13" type="noConversion"/>
  </si>
  <si>
    <t>농업기술원, 농업기술센터 농촌지도기반조성</t>
    <phoneticPr fontId="13" type="noConversion"/>
  </si>
  <si>
    <t>동결건조기 1식</t>
    <phoneticPr fontId="13" type="noConversion"/>
  </si>
  <si>
    <t>공동이용가공시설 운영개선 시범</t>
    <phoneticPr fontId="13" type="noConversion"/>
  </si>
  <si>
    <t>농산물가공기기</t>
    <phoneticPr fontId="13" type="noConversion"/>
  </si>
  <si>
    <t>배수펌프장 유수지 정비 및 준설</t>
    <phoneticPr fontId="12" type="noConversion"/>
  </si>
  <si>
    <t>안전총괄과</t>
    <phoneticPr fontId="5" type="noConversion"/>
  </si>
  <si>
    <t>송수복</t>
    <phoneticPr fontId="5" type="noConversion"/>
  </si>
  <si>
    <t>031-940-5719</t>
    <phoneticPr fontId="5" type="noConversion"/>
  </si>
  <si>
    <t>폭염저감시설 설치 공사</t>
    <phoneticPr fontId="12" type="noConversion"/>
  </si>
  <si>
    <t>안전총괄과</t>
    <phoneticPr fontId="5" type="noConversion"/>
  </si>
  <si>
    <t>장규형</t>
    <phoneticPr fontId="12" type="noConversion"/>
  </si>
  <si>
    <t>031-940-5713</t>
    <phoneticPr fontId="12" type="noConversion"/>
  </si>
  <si>
    <t>재난감시 cctv 설치 (12개소)</t>
  </si>
  <si>
    <t>안영신</t>
    <phoneticPr fontId="12" type="noConversion"/>
  </si>
  <si>
    <t>031-940-5717</t>
    <phoneticPr fontId="12" type="noConversion"/>
  </si>
  <si>
    <t>안전총괄과</t>
    <phoneticPr fontId="13" type="noConversion"/>
  </si>
  <si>
    <t>선유3, 봉일천 수배전반 개선</t>
    <phoneticPr fontId="13" type="noConversion"/>
  </si>
  <si>
    <t>전력수배전반 23면</t>
    <phoneticPr fontId="13" type="noConversion"/>
  </si>
  <si>
    <t>자동음성 경보방송 시스템 (12개소)</t>
    <phoneticPr fontId="13" type="noConversion"/>
  </si>
  <si>
    <t>경보방송 12개소 설치</t>
    <phoneticPr fontId="13" type="noConversion"/>
  </si>
  <si>
    <t>재해문자 전광판(12개소)</t>
    <phoneticPr fontId="13" type="noConversion"/>
  </si>
  <si>
    <t>전광판 12개소 설치</t>
    <phoneticPr fontId="13" type="noConversion"/>
  </si>
  <si>
    <t>지진가속도계측기 (지진기 기록계)</t>
    <phoneticPr fontId="13" type="noConversion"/>
  </si>
  <si>
    <t>2대</t>
    <phoneticPr fontId="13" type="noConversion"/>
  </si>
  <si>
    <t>예경보시설 투광기 설치</t>
    <phoneticPr fontId="13" type="noConversion"/>
  </si>
  <si>
    <t>9개소</t>
    <phoneticPr fontId="13" type="noConversion"/>
  </si>
  <si>
    <t xml:space="preserve">적설 측정 안내판 설치 </t>
    <phoneticPr fontId="13" type="noConversion"/>
  </si>
  <si>
    <t>5개소</t>
    <phoneticPr fontId="13" type="noConversion"/>
  </si>
  <si>
    <t>안전총괄과</t>
    <phoneticPr fontId="12" type="noConversion"/>
  </si>
  <si>
    <t>안전총괄과</t>
    <phoneticPr fontId="12" type="noConversion"/>
  </si>
  <si>
    <t>재난관리자원 시 개별비축창고 설계용역</t>
    <phoneticPr fontId="12" type="noConversion"/>
  </si>
  <si>
    <t>재난관리자원 시 개별비축창고 설계용역</t>
    <phoneticPr fontId="12" type="noConversion"/>
  </si>
  <si>
    <t>개별비축창고 설계용역</t>
    <phoneticPr fontId="12" type="noConversion"/>
  </si>
  <si>
    <t>개별비축창고 설계용역</t>
    <phoneticPr fontId="12" type="noConversion"/>
  </si>
  <si>
    <t>배수펌프장 유수지 및 저류지 수풀 제거 용역</t>
    <phoneticPr fontId="12" type="noConversion"/>
  </si>
  <si>
    <t>A=126,858 X 2회</t>
    <phoneticPr fontId="12" type="noConversion"/>
  </si>
  <si>
    <t>배수펌프장 전기안전관리자 용역</t>
    <phoneticPr fontId="12" type="noConversion"/>
  </si>
  <si>
    <t>기간제 7명</t>
    <phoneticPr fontId="12" type="noConversion"/>
  </si>
  <si>
    <t>임진강 수위영향분석 고도화 사업 용역</t>
    <phoneticPr fontId="12" type="noConversion"/>
  </si>
  <si>
    <t xml:space="preserve">임진강 유역 </t>
    <phoneticPr fontId="12" type="noConversion"/>
  </si>
  <si>
    <t>안전총괄과</t>
    <phoneticPr fontId="12" type="noConversion"/>
  </si>
  <si>
    <t>재난 사전대비 및 응급복구 장비 임차 용역</t>
    <phoneticPr fontId="12" type="noConversion"/>
  </si>
  <si>
    <t>단가계약 체결</t>
    <phoneticPr fontId="12" type="noConversion"/>
  </si>
  <si>
    <t>안전총괄과</t>
    <phoneticPr fontId="12" type="noConversion"/>
  </si>
  <si>
    <t>위험수목제거 장비 임차 용역</t>
    <phoneticPr fontId="12" type="noConversion"/>
  </si>
  <si>
    <t>단가계약 체결</t>
    <phoneticPr fontId="12" type="noConversion"/>
  </si>
  <si>
    <t>기상특보 문자수신 용역</t>
    <phoneticPr fontId="12" type="noConversion"/>
  </si>
  <si>
    <t>단가계약 체결</t>
    <phoneticPr fontId="12" type="noConversion"/>
  </si>
  <si>
    <t>배수펌프장 무인경비 용역</t>
    <phoneticPr fontId="12" type="noConversion"/>
  </si>
  <si>
    <t>배수펌프장 22개소</t>
    <phoneticPr fontId="12" type="noConversion"/>
  </si>
  <si>
    <t>징수과</t>
    <phoneticPr fontId="12" type="noConversion"/>
  </si>
  <si>
    <t>ARS간편납부시스템 유지관리</t>
    <phoneticPr fontId="12" type="noConversion"/>
  </si>
  <si>
    <t>시스템 유지관리</t>
    <phoneticPr fontId="12" type="noConversion"/>
  </si>
  <si>
    <t>지방세 가상계좌시스템 유지관리</t>
    <phoneticPr fontId="12" type="noConversion"/>
  </si>
  <si>
    <t>세외수입 가상계좌시스템 유지관리</t>
    <phoneticPr fontId="12" type="noConversion"/>
  </si>
  <si>
    <t>체납정보 통합관리시스템 유지관리</t>
    <phoneticPr fontId="12" type="noConversion"/>
  </si>
  <si>
    <t>지방세 수기필통지서관리시스템 유지관리</t>
    <phoneticPr fontId="12" type="noConversion"/>
  </si>
  <si>
    <t>시스템 유지관리</t>
    <phoneticPr fontId="12" type="noConversion"/>
  </si>
  <si>
    <t>데이터베이스 암호화 프로그램 유지관리</t>
    <phoneticPr fontId="12" type="noConversion"/>
  </si>
  <si>
    <t>징수과</t>
    <phoneticPr fontId="12" type="noConversion"/>
  </si>
  <si>
    <t>자동차 번호판 영치 프로그램 및 장비 유지보수</t>
    <phoneticPr fontId="12" type="noConversion"/>
  </si>
  <si>
    <t>ARS간편납부시스템 개인정보영향평가</t>
    <phoneticPr fontId="12" type="noConversion"/>
  </si>
  <si>
    <t>개인정보영향평가</t>
    <phoneticPr fontId="12" type="noConversion"/>
  </si>
  <si>
    <t>지하 기계실 정비공사</t>
    <phoneticPr fontId="12" type="noConversion"/>
  </si>
  <si>
    <t>의회사무국</t>
    <phoneticPr fontId="12" type="noConversion"/>
  </si>
  <si>
    <t>백종기</t>
    <phoneticPr fontId="12" type="noConversion"/>
  </si>
  <si>
    <t>백종기</t>
    <phoneticPr fontId="12" type="noConversion"/>
  </si>
  <si>
    <t>031-940-8324</t>
    <phoneticPr fontId="12" type="noConversion"/>
  </si>
  <si>
    <t>본회의장 벽체정비</t>
    <phoneticPr fontId="12" type="noConversion"/>
  </si>
  <si>
    <t>의회사무국</t>
    <phoneticPr fontId="12" type="noConversion"/>
  </si>
  <si>
    <t>상임위원회실 카펫교체</t>
    <phoneticPr fontId="12" type="noConversion"/>
  </si>
  <si>
    <t>의회사무국</t>
    <phoneticPr fontId="12" type="noConversion"/>
  </si>
  <si>
    <t>2021년 전자문서회의시스템 유지보수 용역</t>
    <phoneticPr fontId="12" type="noConversion"/>
  </si>
  <si>
    <t>시스템 유지보수</t>
    <phoneticPr fontId="12" type="noConversion"/>
  </si>
  <si>
    <t>홈페이지 유지관리</t>
    <phoneticPr fontId="12" type="noConversion"/>
  </si>
  <si>
    <t>월 1회, 수시</t>
    <phoneticPr fontId="12" type="noConversion"/>
  </si>
  <si>
    <t>2021년 파주시의회 소방안전관리 대행 용역</t>
    <phoneticPr fontId="12" type="noConversion"/>
  </si>
  <si>
    <t>소방안전관리</t>
    <phoneticPr fontId="12" type="noConversion"/>
  </si>
  <si>
    <t>2021년 파주시의회 장애인용 승강기 유지관리</t>
    <phoneticPr fontId="12" type="noConversion"/>
  </si>
  <si>
    <t>승강기 유지관리</t>
    <phoneticPr fontId="12" type="noConversion"/>
  </si>
  <si>
    <t>저수조 청소 및 청사 방역소독 용역</t>
    <phoneticPr fontId="12" type="noConversion"/>
  </si>
  <si>
    <t>청소 및 소독</t>
    <phoneticPr fontId="12" type="noConversion"/>
  </si>
  <si>
    <t>2021년 특고압 전기안전관리 및 태양광발전설비 유지관리 용역</t>
    <phoneticPr fontId="12" type="noConversion"/>
  </si>
  <si>
    <t>전기안전관리</t>
    <phoneticPr fontId="12" type="noConversion"/>
  </si>
  <si>
    <t>2021년 파주시의회 무인경비 용역</t>
    <phoneticPr fontId="12" type="noConversion"/>
  </si>
  <si>
    <t>무인경비</t>
    <phoneticPr fontId="12" type="noConversion"/>
  </si>
  <si>
    <t>2021년도 의회 회의 송출용 방송영상장비 유지관리 용역</t>
    <phoneticPr fontId="12" type="noConversion"/>
  </si>
  <si>
    <t>방송영상장비 유지관리</t>
    <phoneticPr fontId="12" type="noConversion"/>
  </si>
  <si>
    <t>홍보관 유지관리</t>
    <phoneticPr fontId="12" type="noConversion"/>
  </si>
  <si>
    <t>역사관, 포토존</t>
    <phoneticPr fontId="12" type="noConversion"/>
  </si>
  <si>
    <t>홍보영상 제작</t>
    <phoneticPr fontId="12" type="noConversion"/>
  </si>
  <si>
    <t>6분 내외</t>
    <phoneticPr fontId="12" type="noConversion"/>
  </si>
  <si>
    <t>의회사무국</t>
    <phoneticPr fontId="13" type="noConversion"/>
  </si>
  <si>
    <t>홍보책자 제작</t>
    <phoneticPr fontId="13" type="noConversion"/>
  </si>
  <si>
    <t>1,000권</t>
    <phoneticPr fontId="13" type="noConversion"/>
  </si>
  <si>
    <t xml:space="preserve"> 파주시의회 업무수첩 제작</t>
    <phoneticPr fontId="13" type="noConversion"/>
  </si>
  <si>
    <t>뇌조2리 농로 포장</t>
    <phoneticPr fontId="13" type="noConversion"/>
  </si>
  <si>
    <t>뇌조리 212-10번지 일원</t>
    <phoneticPr fontId="13" type="noConversion"/>
  </si>
  <si>
    <t xml:space="preserve"> L=200m, B=3m</t>
    <phoneticPr fontId="13" type="noConversion"/>
  </si>
  <si>
    <t>조리읍</t>
    <phoneticPr fontId="12" type="noConversion"/>
  </si>
  <si>
    <t>김재준</t>
    <phoneticPr fontId="5" type="noConversion"/>
  </si>
  <si>
    <t>대원1리 아스콘 포장</t>
    <phoneticPr fontId="13" type="noConversion"/>
  </si>
  <si>
    <t>대원리 574-5번지 일원</t>
    <phoneticPr fontId="13" type="noConversion"/>
  </si>
  <si>
    <t xml:space="preserve"> L=150m, B=3.2m</t>
    <phoneticPr fontId="13" type="noConversion"/>
  </si>
  <si>
    <t>대원4리 인도 및 자전거도로 포장</t>
    <phoneticPr fontId="13" type="noConversion"/>
  </si>
  <si>
    <t>대원리 993-1 ~ 대원리 996-26</t>
    <phoneticPr fontId="13" type="noConversion"/>
  </si>
  <si>
    <t>봉일천교 펜스 설치</t>
    <phoneticPr fontId="13" type="noConversion"/>
  </si>
  <si>
    <t>봉일천리 150-7, 봉일천교</t>
    <phoneticPr fontId="13" type="noConversion"/>
  </si>
  <si>
    <t xml:space="preserve"> L=288m, H=0.9m, 144개</t>
    <phoneticPr fontId="13" type="noConversion"/>
  </si>
  <si>
    <t>봉일천6리 안전펜스 설치</t>
    <phoneticPr fontId="13" type="noConversion"/>
  </si>
  <si>
    <t>조리읍 봉천로 43 일원</t>
    <phoneticPr fontId="13" type="noConversion"/>
  </si>
  <si>
    <t>L=50m</t>
    <phoneticPr fontId="13" type="noConversion"/>
  </si>
  <si>
    <t>망굴천 준설</t>
    <phoneticPr fontId="13" type="noConversion"/>
  </si>
  <si>
    <t>조리읍 사근절길 9, 망굴천</t>
    <phoneticPr fontId="13" type="noConversion"/>
  </si>
  <si>
    <t xml:space="preserve"> 5,000m³, L=500m</t>
    <phoneticPr fontId="13" type="noConversion"/>
  </si>
  <si>
    <t>조리읍</t>
    <phoneticPr fontId="12" type="noConversion"/>
  </si>
  <si>
    <t>창고 컨테이너 임차 용역</t>
    <phoneticPr fontId="12" type="noConversion"/>
  </si>
  <si>
    <t>임시청사 컨테이너 7동 *12개월</t>
    <phoneticPr fontId="12" type="noConversion"/>
  </si>
  <si>
    <t xml:space="preserve">2021년 설해대책 임차장비 단가계약 용역 </t>
    <phoneticPr fontId="12" type="noConversion"/>
  </si>
  <si>
    <t>조리읍 관내 비법정도로 제설작업
1톤덤프 52시간, 1톤트럭(야간) 21시간</t>
    <phoneticPr fontId="12" type="noConversion"/>
  </si>
  <si>
    <t>조리읍</t>
    <phoneticPr fontId="12" type="noConversion"/>
  </si>
  <si>
    <t>조리읍 행정복지센터 임시청사 무인경비용역</t>
    <phoneticPr fontId="12" type="noConversion"/>
  </si>
  <si>
    <t>4층 건물 보안유지 * 12개월</t>
    <phoneticPr fontId="12" type="noConversion"/>
  </si>
  <si>
    <t>보건행정과</t>
    <phoneticPr fontId="5" type="noConversion"/>
  </si>
  <si>
    <t>보건진료소 시설 보수</t>
    <phoneticPr fontId="12" type="noConversion"/>
  </si>
  <si>
    <t>김게재</t>
    <phoneticPr fontId="12" type="noConversion"/>
  </si>
  <si>
    <t>031-940-4882</t>
    <phoneticPr fontId="12" type="noConversion"/>
  </si>
  <si>
    <t>보건소 시설 보수</t>
    <phoneticPr fontId="12" type="noConversion"/>
  </si>
  <si>
    <t>보건행정과</t>
    <phoneticPr fontId="5" type="noConversion"/>
  </si>
  <si>
    <t>김계재</t>
    <phoneticPr fontId="5" type="noConversion"/>
  </si>
  <si>
    <t>031-940-4882</t>
    <phoneticPr fontId="5" type="noConversion"/>
  </si>
  <si>
    <t>소액수의</t>
    <phoneticPr fontId="5" type="noConversion"/>
  </si>
  <si>
    <t>중앙조달</t>
  </si>
  <si>
    <t>운정광역보건지소 신축</t>
    <phoneticPr fontId="5" type="noConversion"/>
  </si>
  <si>
    <t>지하1층, 지상3층 / 8,924㎡</t>
    <phoneticPr fontId="5" type="noConversion"/>
  </si>
  <si>
    <t>미전환</t>
    <phoneticPr fontId="5" type="noConversion"/>
  </si>
  <si>
    <t>보건행정과</t>
    <phoneticPr fontId="12" type="noConversion"/>
  </si>
  <si>
    <t>생물테러초동대응요원 교육 및 훈련 지원</t>
    <phoneticPr fontId="12" type="noConversion"/>
  </si>
  <si>
    <t>생물테러 대응 모의훈련 실시</t>
    <phoneticPr fontId="12" type="noConversion"/>
  </si>
  <si>
    <t>보건행정과</t>
    <phoneticPr fontId="13" type="noConversion"/>
  </si>
  <si>
    <t>검사실 운영관리</t>
    <phoneticPr fontId="13" type="noConversion"/>
  </si>
  <si>
    <t xml:space="preserve">임상병리실 검사시약 </t>
    <phoneticPr fontId="13" type="noConversion"/>
  </si>
  <si>
    <t>보건행정과</t>
    <phoneticPr fontId="13" type="noConversion"/>
  </si>
  <si>
    <t>보건소 유지관리</t>
    <phoneticPr fontId="13" type="noConversion"/>
  </si>
  <si>
    <t xml:space="preserve">사무집기(의자) </t>
    <phoneticPr fontId="13" type="noConversion"/>
  </si>
  <si>
    <t>감염병 예방관리</t>
    <phoneticPr fontId="13" type="noConversion"/>
  </si>
  <si>
    <t>감염병 예방관리</t>
    <phoneticPr fontId="13" type="noConversion"/>
  </si>
  <si>
    <t xml:space="preserve">감염병 예방물품
(마스크, 손소독제, 살균제 등) </t>
    <phoneticPr fontId="13" type="noConversion"/>
  </si>
  <si>
    <t>보건행정과</t>
    <phoneticPr fontId="13" type="noConversion"/>
  </si>
  <si>
    <t>보건진료소 운영</t>
    <phoneticPr fontId="13" type="noConversion"/>
  </si>
  <si>
    <t xml:space="preserve">진료의약품 </t>
    <phoneticPr fontId="13" type="noConversion"/>
  </si>
  <si>
    <t>휴대용 방역기, 포충기 교체</t>
    <phoneticPr fontId="13" type="noConversion"/>
  </si>
  <si>
    <t>말라리아 박멸</t>
    <phoneticPr fontId="13" type="noConversion"/>
  </si>
  <si>
    <t>방역약품</t>
    <phoneticPr fontId="13" type="noConversion"/>
  </si>
  <si>
    <t>자동심장충격기 보급지원</t>
    <phoneticPr fontId="13" type="noConversion"/>
  </si>
  <si>
    <t>자동심장충격기</t>
    <phoneticPr fontId="13" type="noConversion"/>
  </si>
  <si>
    <t>말라리아 위험지역 방역</t>
    <phoneticPr fontId="13" type="noConversion"/>
  </si>
  <si>
    <t>말라리아 신속진단키트</t>
    <phoneticPr fontId="13" type="noConversion"/>
  </si>
  <si>
    <t>여성가족과</t>
    <phoneticPr fontId="12" type="noConversion"/>
  </si>
  <si>
    <t>강혜경</t>
    <phoneticPr fontId="12" type="noConversion"/>
  </si>
  <si>
    <t>031-940-4491</t>
    <phoneticPr fontId="12" type="noConversion"/>
  </si>
  <si>
    <t>파주시 건강가정·다문화가족지원센터 내진보강(공사)</t>
    <phoneticPr fontId="12" type="noConversion"/>
  </si>
  <si>
    <t>파주시 건강가정·다문화가족지원센터 내진보강(설계)</t>
    <phoneticPr fontId="12" type="noConversion"/>
  </si>
  <si>
    <t>여성가족과</t>
    <phoneticPr fontId="12" type="noConversion"/>
  </si>
  <si>
    <t>드림스타트 졸업여행</t>
    <phoneticPr fontId="12" type="noConversion"/>
  </si>
  <si>
    <t>여성가족과</t>
    <phoneticPr fontId="13" type="noConversion"/>
  </si>
  <si>
    <t>드림스타트 가족건강물품 지원</t>
    <phoneticPr fontId="1" type="noConversion"/>
  </si>
  <si>
    <t>아동 영양제,구충제,유산균,아토피로션 등</t>
    <phoneticPr fontId="13" type="noConversion"/>
  </si>
  <si>
    <t>여성가족과</t>
    <phoneticPr fontId="13" type="noConversion"/>
  </si>
  <si>
    <t>드림스타트 소식지 및 홍보물 제작</t>
    <phoneticPr fontId="13" type="noConversion"/>
  </si>
  <si>
    <t>금곡2리 배수로 정비공사</t>
    <phoneticPr fontId="12" type="noConversion"/>
  </si>
  <si>
    <t>미정</t>
    <phoneticPr fontId="12" type="noConversion"/>
  </si>
  <si>
    <t>농업정책과</t>
    <phoneticPr fontId="12" type="noConversion"/>
  </si>
  <si>
    <t>오재호</t>
    <phoneticPr fontId="12" type="noConversion"/>
  </si>
  <si>
    <t>031-940-4592</t>
    <phoneticPr fontId="12" type="noConversion"/>
  </si>
  <si>
    <t>소액수의</t>
    <phoneticPr fontId="12" type="noConversion"/>
  </si>
  <si>
    <t>갈곡리 구거정비공사</t>
    <phoneticPr fontId="12" type="noConversion"/>
  </si>
  <si>
    <t>경기도</t>
    <phoneticPr fontId="12" type="noConversion"/>
  </si>
  <si>
    <t>미정</t>
    <phoneticPr fontId="12" type="noConversion"/>
  </si>
  <si>
    <t>농업정책과</t>
    <phoneticPr fontId="12" type="noConversion"/>
  </si>
  <si>
    <t>오재호</t>
    <phoneticPr fontId="12" type="noConversion"/>
  </si>
  <si>
    <t>031-940-4592</t>
    <phoneticPr fontId="12" type="noConversion"/>
  </si>
  <si>
    <t>가야1리 농로포장 공사</t>
    <phoneticPr fontId="12" type="noConversion"/>
  </si>
  <si>
    <t>미정</t>
    <phoneticPr fontId="12" type="noConversion"/>
  </si>
  <si>
    <t>031-940-4592</t>
    <phoneticPr fontId="12" type="noConversion"/>
  </si>
  <si>
    <t>동문2리 세천정비</t>
    <phoneticPr fontId="12" type="noConversion"/>
  </si>
  <si>
    <t>경기도</t>
    <phoneticPr fontId="12" type="noConversion"/>
  </si>
  <si>
    <t>동문2리 마을안길 및 구거 정비</t>
    <phoneticPr fontId="12" type="noConversion"/>
  </si>
  <si>
    <t>오재호</t>
    <phoneticPr fontId="12" type="noConversion"/>
  </si>
  <si>
    <t>농업정책과</t>
    <phoneticPr fontId="12" type="noConversion"/>
  </si>
  <si>
    <t>소액수의</t>
    <phoneticPr fontId="12" type="noConversion"/>
  </si>
  <si>
    <t>도내1리 농로 포장공사</t>
    <phoneticPr fontId="12" type="noConversion"/>
  </si>
  <si>
    <t>농업정책과</t>
    <phoneticPr fontId="12" type="noConversion"/>
  </si>
  <si>
    <t xml:space="preserve">능산1리 배수로 복개공사 </t>
    <phoneticPr fontId="12" type="noConversion"/>
  </si>
  <si>
    <t>주월리 하천 둑방길 석축시공</t>
    <phoneticPr fontId="12" type="noConversion"/>
  </si>
  <si>
    <t>하지석동 마을 중앙배수로 정비</t>
    <phoneticPr fontId="12" type="noConversion"/>
  </si>
  <si>
    <t>천정구로 성재길 하류 수로 정비공사</t>
    <phoneticPr fontId="12" type="noConversion"/>
  </si>
  <si>
    <t>031-940-4592</t>
    <phoneticPr fontId="12" type="noConversion"/>
  </si>
  <si>
    <t>점원리 송수관로 연장공사</t>
    <phoneticPr fontId="12" type="noConversion"/>
  </si>
  <si>
    <t>농업정책과</t>
    <phoneticPr fontId="12" type="noConversion"/>
  </si>
  <si>
    <t>안전성분석실 구축 리모델링공사</t>
    <phoneticPr fontId="12" type="noConversion"/>
  </si>
  <si>
    <t>건축</t>
    <phoneticPr fontId="12" type="noConversion"/>
  </si>
  <si>
    <t>이대희</t>
    <phoneticPr fontId="12" type="noConversion"/>
  </si>
  <si>
    <t>031-940-4819</t>
    <phoneticPr fontId="12" type="noConversion"/>
  </si>
  <si>
    <t>비협정</t>
    <phoneticPr fontId="12" type="noConversion"/>
  </si>
  <si>
    <t>가야1리 농로포장공사외 1개소 실시설계</t>
    <phoneticPr fontId="12" type="noConversion"/>
  </si>
  <si>
    <t>실시설계 1식</t>
    <phoneticPr fontId="12" type="noConversion"/>
  </si>
  <si>
    <t>동문2리 세천정비공사외 1개소 실시설계</t>
    <phoneticPr fontId="12" type="noConversion"/>
  </si>
  <si>
    <t>점원리 송수관로 연장공사 실시설계</t>
    <phoneticPr fontId="12" type="noConversion"/>
  </si>
  <si>
    <t>능산1리 배수로 복개공사 실시설계</t>
    <phoneticPr fontId="12" type="noConversion"/>
  </si>
  <si>
    <t>하지석동마을 중앙배수로정비공사 실시설계</t>
    <phoneticPr fontId="12" type="noConversion"/>
  </si>
  <si>
    <t>갈곡리 구거정비공사 실시설계</t>
    <phoneticPr fontId="12" type="noConversion"/>
  </si>
  <si>
    <t>주월리 하천 둑방길 석축 실시설계</t>
    <phoneticPr fontId="12" type="noConversion"/>
  </si>
  <si>
    <t>도내1리 농로포장공사 실시설계</t>
    <phoneticPr fontId="12" type="noConversion"/>
  </si>
  <si>
    <t>천정구로 성재길 하류수로정비공사</t>
    <phoneticPr fontId="12" type="noConversion"/>
  </si>
  <si>
    <t>법흥2리 용수로공사외 1개소 실시설계</t>
    <phoneticPr fontId="12" type="noConversion"/>
  </si>
  <si>
    <t>동물자원과</t>
    <phoneticPr fontId="12" type="noConversion"/>
  </si>
  <si>
    <t>축산농가 폐의약품 처리</t>
    <phoneticPr fontId="12" type="noConversion"/>
  </si>
  <si>
    <t>축산농가 폐의약품 5,000kg</t>
    <phoneticPr fontId="12" type="noConversion"/>
  </si>
  <si>
    <t>파주시 ASF 가축매몰지 발굴복원 사업(6차_6권역)</t>
    <phoneticPr fontId="12" type="noConversion"/>
  </si>
  <si>
    <t>매몰지 소멸(1개소)</t>
    <phoneticPr fontId="12" type="noConversion"/>
  </si>
  <si>
    <t>동물자원과</t>
    <phoneticPr fontId="13" type="noConversion"/>
  </si>
  <si>
    <t>내수면 인공산란장 설치 효과조사</t>
    <phoneticPr fontId="13" type="noConversion"/>
  </si>
  <si>
    <t>조사 1식</t>
    <phoneticPr fontId="12" type="noConversion"/>
  </si>
  <si>
    <t>파주시 ASF 가축매몰지 발굴복원 사업(7차_7권역)</t>
    <phoneticPr fontId="12" type="noConversion"/>
  </si>
  <si>
    <t>매몰지 소멸 양성농가 5개소</t>
    <phoneticPr fontId="12" type="noConversion"/>
  </si>
  <si>
    <t>동물자원과</t>
    <phoneticPr fontId="13" type="noConversion"/>
  </si>
  <si>
    <t>내수면 수산자원 조성(물고기 구매,방류)</t>
    <phoneticPr fontId="13" type="noConversion"/>
  </si>
  <si>
    <t>440,000마리</t>
    <phoneticPr fontId="13" type="noConversion"/>
  </si>
  <si>
    <t>내수면 인공산란장 제작설치</t>
    <phoneticPr fontId="13" type="noConversion"/>
  </si>
  <si>
    <t>54조</t>
    <phoneticPr fontId="13" type="noConversion"/>
  </si>
  <si>
    <t>악성가축전염병 방역약품</t>
    <phoneticPr fontId="13" type="noConversion"/>
  </si>
  <si>
    <t>축산농가 607개소 분량</t>
    <phoneticPr fontId="13" type="noConversion"/>
  </si>
  <si>
    <t>꿀벌전염병 예방약품</t>
    <phoneticPr fontId="13" type="noConversion"/>
  </si>
  <si>
    <t>노제마병 등 2개품목</t>
    <phoneticPr fontId="13" type="noConversion"/>
  </si>
  <si>
    <t>닭전염성기관지염 예방약품</t>
    <phoneticPr fontId="13" type="noConversion"/>
  </si>
  <si>
    <t xml:space="preserve">1품목 가금 7,407천수 </t>
    <phoneticPr fontId="13" type="noConversion"/>
  </si>
  <si>
    <t>토종닭 저병원성AI예방약품</t>
    <phoneticPr fontId="13" type="noConversion"/>
  </si>
  <si>
    <t>1품목 가금 62천수</t>
    <phoneticPr fontId="13" type="noConversion"/>
  </si>
  <si>
    <t>가축전염병예방약품</t>
    <phoneticPr fontId="13" type="noConversion"/>
  </si>
  <si>
    <t xml:space="preserve">22품목 18,597천두 </t>
    <phoneticPr fontId="13" type="noConversion"/>
  </si>
  <si>
    <t>구제역 백신접종 완화제</t>
    <phoneticPr fontId="13" type="noConversion"/>
  </si>
  <si>
    <t>1품목 143천두</t>
    <phoneticPr fontId="13" type="noConversion"/>
  </si>
  <si>
    <t>구제역 예방접종 지원</t>
    <phoneticPr fontId="13" type="noConversion"/>
  </si>
  <si>
    <t>우제류농가 약품 404천두</t>
    <phoneticPr fontId="13" type="noConversion"/>
  </si>
  <si>
    <t>스마트농업과
(구.기술지원과)</t>
    <phoneticPr fontId="13" type="noConversion"/>
  </si>
  <si>
    <t>농산물 안전분석실 구축 운영(외자)</t>
    <phoneticPr fontId="13" type="noConversion"/>
  </si>
  <si>
    <t>GC-MSMS/2대</t>
    <phoneticPr fontId="13" type="noConversion"/>
  </si>
  <si>
    <t>LC-MSMS/1대 및 액세서리</t>
    <phoneticPr fontId="13" type="noConversion"/>
  </si>
  <si>
    <t>스마트농업과
(구.기술지원과)</t>
    <phoneticPr fontId="13" type="noConversion"/>
  </si>
  <si>
    <t>가축분뇨 부숙도 측정 지원</t>
    <phoneticPr fontId="13" type="noConversion"/>
  </si>
  <si>
    <t>건조기 1대</t>
    <phoneticPr fontId="13" type="noConversion"/>
  </si>
  <si>
    <t>가축분뇨 부숙도 측정 지원</t>
    <phoneticPr fontId="13" type="noConversion"/>
  </si>
  <si>
    <t>데시케이터 1대</t>
    <phoneticPr fontId="13" type="noConversion"/>
  </si>
  <si>
    <t>환경보전과</t>
    <phoneticPr fontId="12" type="noConversion"/>
  </si>
  <si>
    <t>취약계층 이용시설 실내공기실 개선을 위한 공기청정기 지원사업</t>
    <phoneticPr fontId="12" type="noConversion"/>
  </si>
  <si>
    <t>177대</t>
    <phoneticPr fontId="12" type="noConversion"/>
  </si>
  <si>
    <t>2021년 환경소음측정망 소음측정 용역</t>
    <phoneticPr fontId="12" type="noConversion"/>
  </si>
  <si>
    <t>20개소/분기</t>
    <phoneticPr fontId="12" type="noConversion"/>
  </si>
  <si>
    <t>환경보전과</t>
    <phoneticPr fontId="12" type="noConversion"/>
  </si>
  <si>
    <t>2021년 도로교통 소음측정 용역</t>
    <phoneticPr fontId="12" type="noConversion"/>
  </si>
  <si>
    <t>8개지점</t>
    <phoneticPr fontId="12" type="noConversion"/>
  </si>
  <si>
    <t>2021년 배출권거래제 검증관리 용역</t>
    <phoneticPr fontId="12" type="noConversion"/>
  </si>
  <si>
    <t>배출권거래제 검증관리</t>
    <phoneticPr fontId="12" type="noConversion"/>
  </si>
  <si>
    <t>2021년 배출권거래제 연간관리 용역</t>
    <phoneticPr fontId="12" type="noConversion"/>
  </si>
  <si>
    <t>배출권거래제 연간관리</t>
    <phoneticPr fontId="12" type="noConversion"/>
  </si>
  <si>
    <t>대기오염측정망 유지관리용역</t>
    <phoneticPr fontId="12" type="noConversion"/>
  </si>
  <si>
    <t>대기오염측정망 유지관리</t>
  </si>
  <si>
    <t>실내공기질 측정 및 컨설팅 지원</t>
  </si>
  <si>
    <t>600개소</t>
    <phoneticPr fontId="12" type="noConversion"/>
  </si>
  <si>
    <t>환경보전과</t>
    <phoneticPr fontId="13" type="noConversion"/>
  </si>
  <si>
    <t>공공폐수처리시설 통합운영관리 원가산정</t>
    <phoneticPr fontId="12" type="noConversion"/>
  </si>
  <si>
    <t>원가산정</t>
    <phoneticPr fontId="12" type="noConversion"/>
  </si>
  <si>
    <t>수질오염총량관리 시행계획 이행평가</t>
    <phoneticPr fontId="12" type="noConversion"/>
  </si>
  <si>
    <t>이행평가</t>
    <phoneticPr fontId="12" type="noConversion"/>
  </si>
  <si>
    <t>수질오염총량관리 삭감, 배출시설 모니터링 용역</t>
    <phoneticPr fontId="12" type="noConversion"/>
  </si>
  <si>
    <t>수질 측정 모니터링</t>
    <phoneticPr fontId="12" type="noConversion"/>
  </si>
  <si>
    <t>대기배출시설 오염도 검사 시료채취 및 측정용역</t>
    <phoneticPr fontId="12" type="noConversion"/>
  </si>
  <si>
    <t>시료채취 등 40개소</t>
    <phoneticPr fontId="12" type="noConversion"/>
  </si>
  <si>
    <t>공공폐수처리시설 통합운영관리 성과평가</t>
    <phoneticPr fontId="12" type="noConversion"/>
  </si>
  <si>
    <t>성과평가</t>
    <phoneticPr fontId="12" type="noConversion"/>
  </si>
  <si>
    <t>지역화학사고 대응 계획수립 용역</t>
    <phoneticPr fontId="12" type="noConversion"/>
  </si>
  <si>
    <t>화학물질 관리법 개정에 따른
화학사고 대비 비상대응계획 수립</t>
    <phoneticPr fontId="12" type="noConversion"/>
  </si>
  <si>
    <t>토양오염실태조사</t>
    <phoneticPr fontId="12" type="noConversion"/>
  </si>
  <si>
    <t>토양오염검사 10개소</t>
    <phoneticPr fontId="12" type="noConversion"/>
  </si>
  <si>
    <t>멧돼지 폐사체 처리 굴삭기 임차 용역</t>
    <phoneticPr fontId="12" type="noConversion"/>
  </si>
  <si>
    <t>8대</t>
    <phoneticPr fontId="12" type="noConversion"/>
  </si>
  <si>
    <t>민통선일원 생태교란종 제거 사업</t>
    <phoneticPr fontId="12" type="noConversion"/>
  </si>
  <si>
    <t>482,500㎡</t>
    <phoneticPr fontId="12" type="noConversion"/>
  </si>
  <si>
    <t>생태계교란 야생식물 퇴치사업</t>
    <phoneticPr fontId="12" type="noConversion"/>
  </si>
  <si>
    <t>154,400㎡</t>
    <phoneticPr fontId="12" type="noConversion"/>
  </si>
  <si>
    <t>환경개선부담금 고지서 제작</t>
    <phoneticPr fontId="13" type="noConversion"/>
  </si>
  <si>
    <t>OCR고지서 300,000매</t>
    <phoneticPr fontId="13" type="noConversion"/>
  </si>
  <si>
    <t>미세먼지 감시사업 관련 장비 구입</t>
    <phoneticPr fontId="13" type="noConversion"/>
  </si>
  <si>
    <t>간이측정기 등 10개</t>
    <phoneticPr fontId="13" type="noConversion"/>
  </si>
  <si>
    <t>미세먼지 간이측정기 설치</t>
    <phoneticPr fontId="13" type="noConversion"/>
  </si>
  <si>
    <t>3개소</t>
    <phoneticPr fontId="13" type="noConversion"/>
  </si>
  <si>
    <t>수질오염사고 방제물품 구입</t>
    <phoneticPr fontId="13" type="noConversion"/>
  </si>
  <si>
    <t>유흡착재롤 10BOX 등</t>
    <phoneticPr fontId="13" type="noConversion"/>
  </si>
  <si>
    <t>캠프하우즈 공원진입도로 조성사업</t>
    <phoneticPr fontId="12" type="noConversion"/>
  </si>
  <si>
    <t>L=0.331km, B=10m</t>
    <phoneticPr fontId="12" type="noConversion"/>
  </si>
  <si>
    <t>통일기반조성과</t>
    <phoneticPr fontId="12" type="noConversion"/>
  </si>
  <si>
    <t>이찬규</t>
    <phoneticPr fontId="5" type="noConversion"/>
  </si>
  <si>
    <t>031-940-5352</t>
    <phoneticPr fontId="5" type="noConversion"/>
  </si>
  <si>
    <t>-</t>
    <phoneticPr fontId="5" type="noConversion"/>
  </si>
  <si>
    <t>캠프하우즈 근린공원 건물 리모델링</t>
    <phoneticPr fontId="12" type="noConversion"/>
  </si>
  <si>
    <t>경기도</t>
    <phoneticPr fontId="12" type="noConversion"/>
  </si>
  <si>
    <t>건물 6동</t>
    <phoneticPr fontId="12" type="noConversion"/>
  </si>
  <si>
    <t>일반경쟁</t>
    <phoneticPr fontId="12" type="noConversion"/>
  </si>
  <si>
    <t>이찬규</t>
    <phoneticPr fontId="12" type="noConversion"/>
  </si>
  <si>
    <t>031-940-5352</t>
    <phoneticPr fontId="12" type="noConversion"/>
  </si>
  <si>
    <t>-</t>
    <phoneticPr fontId="12" type="noConversion"/>
  </si>
  <si>
    <t>노후산단 기반시설 정비</t>
    <phoneticPr fontId="12" type="noConversion"/>
  </si>
  <si>
    <t>도로정비 1식</t>
    <phoneticPr fontId="12" type="noConversion"/>
  </si>
  <si>
    <t>이관홍</t>
    <phoneticPr fontId="12" type="noConversion"/>
  </si>
  <si>
    <t>031-940-5335</t>
    <phoneticPr fontId="5" type="noConversion"/>
  </si>
  <si>
    <t>통일기반조성과</t>
    <phoneticPr fontId="12" type="noConversion"/>
  </si>
  <si>
    <t>파주운정신도시 체계적 개선대책 및 사업비 검증 합리화방안 연구 용역(3차분)</t>
    <phoneticPr fontId="12" type="noConversion"/>
  </si>
  <si>
    <t>운정지구 사업비 정산</t>
    <phoneticPr fontId="12" type="noConversion"/>
  </si>
  <si>
    <t>통일기반조성과</t>
    <phoneticPr fontId="12" type="noConversion"/>
  </si>
  <si>
    <t>월롱일반산단 비점오염저감시설 관리</t>
    <phoneticPr fontId="12" type="noConversion"/>
  </si>
  <si>
    <t>비점오염시설 관리</t>
    <phoneticPr fontId="12" type="noConversion"/>
  </si>
  <si>
    <t>복합문화센터 건축기획 및 공모관리 용역</t>
    <phoneticPr fontId="12" type="noConversion"/>
  </si>
  <si>
    <t>기획 용역</t>
    <phoneticPr fontId="12" type="noConversion"/>
  </si>
  <si>
    <t>산업단지 실시계획 변경 용역(도시관리계획 변경)</t>
    <phoneticPr fontId="12" type="noConversion"/>
  </si>
  <si>
    <t>산업단지 실시계획 변경</t>
    <phoneticPr fontId="12" type="noConversion"/>
  </si>
  <si>
    <t>복합문화센터 건축 설계용역</t>
    <phoneticPr fontId="12" type="noConversion"/>
  </si>
  <si>
    <t>공모 설계 용역</t>
    <phoneticPr fontId="12" type="noConversion"/>
  </si>
  <si>
    <t>낙하IC 자전거도로 정비공사</t>
    <phoneticPr fontId="12" type="noConversion"/>
  </si>
  <si>
    <t>L=230m</t>
    <phoneticPr fontId="12" type="noConversion"/>
  </si>
  <si>
    <t>건설과</t>
    <phoneticPr fontId="5" type="noConversion"/>
  </si>
  <si>
    <t>건설과</t>
    <phoneticPr fontId="5" type="noConversion"/>
  </si>
  <si>
    <t>이상익</t>
    <phoneticPr fontId="5" type="noConversion"/>
  </si>
  <si>
    <t>031-940-4677</t>
    <phoneticPr fontId="5" type="noConversion"/>
  </si>
  <si>
    <t>파주시 자전거도로 유지보수공사</t>
    <phoneticPr fontId="12" type="noConversion"/>
  </si>
  <si>
    <t>관내 자전거도로</t>
    <phoneticPr fontId="12" type="noConversion"/>
  </si>
  <si>
    <t>관내 자전거도로</t>
    <phoneticPr fontId="12" type="noConversion"/>
  </si>
  <si>
    <t>031-940-4679</t>
  </si>
  <si>
    <t>파주시 자전거도로 제초공사</t>
    <phoneticPr fontId="12" type="noConversion"/>
  </si>
  <si>
    <t>031-940-4680</t>
  </si>
  <si>
    <t>파주시 평화누리길 제초공사</t>
    <phoneticPr fontId="12" type="noConversion"/>
  </si>
  <si>
    <t>평화누리 자전거도로</t>
    <phoneticPr fontId="12" type="noConversion"/>
  </si>
  <si>
    <t>건설과</t>
    <phoneticPr fontId="5" type="noConversion"/>
  </si>
  <si>
    <t>이상익</t>
    <phoneticPr fontId="5" type="noConversion"/>
  </si>
  <si>
    <t>031-940-4681</t>
  </si>
  <si>
    <t>검산동 보도설치공사</t>
    <phoneticPr fontId="12" type="noConversion"/>
  </si>
  <si>
    <t>L=550m</t>
    <phoneticPr fontId="12" type="noConversion"/>
  </si>
  <si>
    <t>박준혁</t>
    <phoneticPr fontId="12" type="noConversion"/>
  </si>
  <si>
    <t>박준혁</t>
    <phoneticPr fontId="12" type="noConversion"/>
  </si>
  <si>
    <t>031-940-4666</t>
    <phoneticPr fontId="12" type="noConversion"/>
  </si>
  <si>
    <t>위전리 보도설치공사</t>
    <phoneticPr fontId="12" type="noConversion"/>
  </si>
  <si>
    <t>L=700m</t>
    <phoneticPr fontId="12" type="noConversion"/>
  </si>
  <si>
    <t>위전2리 보도설치공사</t>
    <phoneticPr fontId="12" type="noConversion"/>
  </si>
  <si>
    <t>교하동 보도설치공사</t>
    <phoneticPr fontId="12" type="noConversion"/>
  </si>
  <si>
    <t>031-940-4668</t>
  </si>
  <si>
    <t>황룡과선교~운정3동 출장민원실 보도설치공사</t>
    <phoneticPr fontId="12" type="noConversion"/>
  </si>
  <si>
    <t>L=150m</t>
    <phoneticPr fontId="12" type="noConversion"/>
  </si>
  <si>
    <t>건설과</t>
    <phoneticPr fontId="12" type="noConversion"/>
  </si>
  <si>
    <t>건설과</t>
    <phoneticPr fontId="12" type="noConversion"/>
  </si>
  <si>
    <t>파주~부곡간 도로 확포장 공사</t>
    <phoneticPr fontId="12" type="noConversion"/>
  </si>
  <si>
    <t>L=3.5km</t>
    <phoneticPr fontId="12" type="noConversion"/>
  </si>
  <si>
    <t>김은영</t>
    <phoneticPr fontId="12" type="noConversion"/>
  </si>
  <si>
    <t>031-940-4665</t>
    <phoneticPr fontId="12" type="noConversion"/>
  </si>
  <si>
    <t>송학교차로 좌회전차로 개설공사</t>
    <phoneticPr fontId="12" type="noConversion"/>
  </si>
  <si>
    <t>자유로 탄현면 진출입로 개설</t>
    <phoneticPr fontId="5" type="noConversion"/>
  </si>
  <si>
    <t>L=0.75km, B=5.0m</t>
    <phoneticPr fontId="5" type="noConversion"/>
  </si>
  <si>
    <t>미전환</t>
  </si>
  <si>
    <t>건설과</t>
    <phoneticPr fontId="5" type="noConversion"/>
  </si>
  <si>
    <t>한상범</t>
    <phoneticPr fontId="5" type="noConversion"/>
  </si>
  <si>
    <t>운정-능안리 도로 확포장</t>
    <phoneticPr fontId="5" type="noConversion"/>
  </si>
  <si>
    <t>L=1.3km, B=10m</t>
    <phoneticPr fontId="5" type="noConversion"/>
  </si>
  <si>
    <t xml:space="preserve">마지-구읍 우회도로 </t>
    <phoneticPr fontId="5" type="noConversion"/>
  </si>
  <si>
    <t>L=587m, B=15m</t>
    <phoneticPr fontId="5" type="noConversion"/>
  </si>
  <si>
    <t>이지우</t>
    <phoneticPr fontId="5" type="noConversion"/>
  </si>
  <si>
    <t>낙하IC 자전거도로 정비공사 실시설계용역</t>
    <phoneticPr fontId="12" type="noConversion"/>
  </si>
  <si>
    <t>재포장(L=230m)</t>
    <phoneticPr fontId="12" type="noConversion"/>
  </si>
  <si>
    <t>율곡수목원 입구 보도설치공사 실시설계용역</t>
    <phoneticPr fontId="12" type="noConversion"/>
  </si>
  <si>
    <t>보도(L=800, B=2m)</t>
    <phoneticPr fontId="12" type="noConversion"/>
  </si>
  <si>
    <t>검산동 보도설치공사 실시설계용역</t>
    <phoneticPr fontId="12" type="noConversion"/>
  </si>
  <si>
    <t>보도(L=600, B=2m)</t>
    <phoneticPr fontId="12" type="noConversion"/>
  </si>
  <si>
    <t>위전리 보도설치공사 실시설계용역</t>
    <phoneticPr fontId="12" type="noConversion"/>
  </si>
  <si>
    <t>보도(L=800, B=1.5m)</t>
    <phoneticPr fontId="12" type="noConversion"/>
  </si>
  <si>
    <t>건설과</t>
    <phoneticPr fontId="12" type="noConversion"/>
  </si>
  <si>
    <t>교하동 외 2개소 보도설치공사 실시설계용역</t>
    <phoneticPr fontId="12" type="noConversion"/>
  </si>
  <si>
    <t>보도(L=500, B=1.0~1.5m)</t>
    <phoneticPr fontId="12" type="noConversion"/>
  </si>
  <si>
    <t>설마천 외 1개소 호우피해 하천개선복구사업 실시설계 용역</t>
    <phoneticPr fontId="12" type="noConversion"/>
  </si>
  <si>
    <t>설마천(L=2km), 
두포천(L=95m)</t>
    <phoneticPr fontId="12" type="noConversion"/>
  </si>
  <si>
    <t>2021년 낚시, 야영 등 불법행위 및 쓰레기 단속용역</t>
    <phoneticPr fontId="12" type="noConversion"/>
  </si>
  <si>
    <t>금지구역 및 
쓰레기 단속</t>
    <phoneticPr fontId="12" type="noConversion"/>
  </si>
  <si>
    <t>소규모 공공시설 안전진단 용역(1차)</t>
    <phoneticPr fontId="12" type="noConversion"/>
  </si>
  <si>
    <t>소규모 공공시설 안전진단 용역(2차)</t>
    <phoneticPr fontId="12" type="noConversion"/>
  </si>
  <si>
    <t>건설과</t>
    <phoneticPr fontId="12" type="noConversion"/>
  </si>
  <si>
    <t>금촌천 수질 및 수생태계 모니터링 용역</t>
    <phoneticPr fontId="12" type="noConversion"/>
  </si>
  <si>
    <t>L=220m</t>
    <phoneticPr fontId="12" type="noConversion"/>
  </si>
  <si>
    <t>L=67m</t>
    <phoneticPr fontId="12" type="noConversion"/>
  </si>
  <si>
    <t>연면적 5,640.77㎡, 지하2층 지상4층</t>
    <phoneticPr fontId="5" type="noConversion"/>
  </si>
  <si>
    <t>031-940-4575</t>
    <phoneticPr fontId="5" type="noConversion"/>
  </si>
  <si>
    <t>031-940-4653</t>
    <phoneticPr fontId="5" type="noConversion"/>
  </si>
  <si>
    <t>예비•신혼부부 검사 위탁용역</t>
    <phoneticPr fontId="12" type="noConversion"/>
  </si>
  <si>
    <t>1식</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</si>
</sst>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 #,##0_-;_-* &quot;-&quot;_-;_-@_-"/>
    <numFmt numFmtId="176" formatCode="0_ "/>
    <numFmt numFmtId="177" formatCode="#,##0_);[Red]\(#,##0\)"/>
    <numFmt numFmtId="178" formatCode="0.E+00"/>
    <numFmt numFmtId="179" formatCode="_-* #,##0_-;\-* #,##0_-;_-* &quot;-&quot;??_-;_-@_-"/>
    <numFmt numFmtId="180" formatCode="yyyy\/mm"/>
  </numFmts>
  <fonts count="38">
    <font>
      <sz val="11"/>
      <color theme="1"/>
      <name val="맑은 고딕"/>
      <family val="3"/>
      <charset val="129"/>
      <scheme val="minor"/>
    </font>
    <font>
      <sz val="8"/>
      <name val="맑은 고딕"/>
      <family val="3"/>
      <charset val="129"/>
    </font>
    <font>
      <b/>
      <sz val="10"/>
      <name val="Tahoma"/>
      <family val="2"/>
    </font>
    <font>
      <sz val="10"/>
      <name val="Tahoma"/>
      <family val="2"/>
    </font>
    <font>
      <b/>
      <sz val="10"/>
      <name val="Tahoma"/>
      <family val="2"/>
    </font>
    <font>
      <sz val="8"/>
      <name val="돋움"/>
      <family val="3"/>
      <charset val="129"/>
    </font>
    <font>
      <sz val="11"/>
      <color theme="1"/>
      <name val="맑은 고딕"/>
      <family val="3"/>
      <charset val="129"/>
      <scheme val="minor"/>
    </font>
    <font>
      <b/>
      <sz val="10"/>
      <color theme="1"/>
      <name val="맑은 고딕"/>
      <family val="3"/>
      <charset val="129"/>
    </font>
    <font>
      <b/>
      <sz val="10"/>
      <color theme="1"/>
      <name val="맑은 고딕"/>
      <family val="3"/>
      <charset val="129"/>
      <scheme val="minor"/>
    </font>
    <font>
      <b/>
      <sz val="10"/>
      <name val="맑은 고딕"/>
      <family val="3"/>
      <charset val="129"/>
      <scheme val="minor"/>
    </font>
    <font>
      <sz val="10"/>
      <color theme="1"/>
      <name val="맑은 고딕"/>
      <family val="3"/>
      <charset val="129"/>
      <scheme val="minor"/>
    </font>
    <font>
      <sz val="10"/>
      <name val="맑은 고딕"/>
      <family val="3"/>
      <charset val="129"/>
      <scheme val="minor"/>
    </font>
    <font>
      <sz val="8"/>
      <name val="맑은 고딕"/>
      <family val="3"/>
      <charset val="129"/>
      <scheme val="minor"/>
    </font>
    <font>
      <sz val="8"/>
      <name val="맑은 고딕"/>
      <family val="2"/>
      <charset val="129"/>
      <scheme val="minor"/>
    </font>
    <font>
      <sz val="11"/>
      <name val="돋움"/>
      <family val="3"/>
      <charset val="129"/>
    </font>
    <font>
      <sz val="11"/>
      <name val="굴림"/>
      <family val="3"/>
      <charset val="129"/>
    </font>
    <font>
      <sz val="10"/>
      <name val="Helv"/>
      <family val="2"/>
    </font>
    <font>
      <b/>
      <sz val="9"/>
      <color indexed="81"/>
      <name val="돋움"/>
      <family val="3"/>
      <charset val="129"/>
    </font>
    <font>
      <b/>
      <sz val="9"/>
      <color indexed="81"/>
      <name val="Tahoma"/>
      <family val="2"/>
    </font>
    <font>
      <sz val="9"/>
      <color indexed="81"/>
      <name val="Tahoma"/>
      <family val="2"/>
    </font>
    <font>
      <b/>
      <sz val="9"/>
      <color indexed="81"/>
      <name val="굴림"/>
      <family val="3"/>
      <charset val="129"/>
    </font>
    <font>
      <b/>
      <sz val="9"/>
      <color indexed="10"/>
      <name val="굴림"/>
      <family val="3"/>
      <charset val="129"/>
    </font>
    <font>
      <sz val="9"/>
      <color indexed="81"/>
      <name val="굴림"/>
      <family val="3"/>
      <charset val="129"/>
    </font>
    <font>
      <b/>
      <sz val="11"/>
      <name val="굴림"/>
      <family val="3"/>
      <charset val="129"/>
    </font>
    <font>
      <b/>
      <sz val="11"/>
      <color indexed="10"/>
      <name val="굴림"/>
      <family val="3"/>
      <charset val="129"/>
    </font>
    <font>
      <b/>
      <sz val="11"/>
      <name val="돋움"/>
      <family val="3"/>
      <charset val="129"/>
    </font>
    <font>
      <sz val="11"/>
      <color rgb="FF000000"/>
      <name val="돋움"/>
      <family val="3"/>
      <charset val="129"/>
    </font>
    <font>
      <sz val="11"/>
      <color theme="1"/>
      <name val="굴림"/>
      <family val="3"/>
      <charset val="129"/>
    </font>
    <font>
      <b/>
      <sz val="16"/>
      <name val="맑은 고딕"/>
      <family val="3"/>
      <charset val="129"/>
    </font>
    <font>
      <b/>
      <sz val="22"/>
      <name val="맑은 고딕"/>
      <family val="3"/>
      <charset val="129"/>
    </font>
    <font>
      <b/>
      <sz val="11"/>
      <name val="맑은 고딕"/>
      <family val="3"/>
      <charset val="129"/>
    </font>
    <font>
      <i/>
      <sz val="11"/>
      <name val="돋움"/>
      <family val="3"/>
      <charset val="129"/>
    </font>
    <font>
      <sz val="11"/>
      <color theme="1"/>
      <name val="돋움"/>
      <family val="3"/>
      <charset val="129"/>
    </font>
    <font>
      <sz val="11"/>
      <name val="맑은 고딕"/>
      <family val="3"/>
      <charset val="129"/>
      <scheme val="minor"/>
    </font>
    <font>
      <sz val="11"/>
      <color rgb="FFFF0000"/>
      <name val="돋움"/>
      <family val="3"/>
      <charset val="129"/>
    </font>
    <font>
      <sz val="10"/>
      <name val="맑은 고딕"/>
      <family val="3"/>
      <charset val="129"/>
    </font>
    <font>
      <sz val="10"/>
      <color theme="1"/>
      <name val="맑은 고딕"/>
      <family val="3"/>
      <charset val="129"/>
    </font>
    <font>
      <sz val="10"/>
      <color rgb="FF000000"/>
      <name val="맑은 고딕"/>
      <family val="3"/>
      <charset val="129"/>
      <scheme val="minor"/>
    </font>
  </fonts>
  <fills count="6">
    <fill>
      <patternFill patternType="none"/>
    </fill>
    <fill>
      <patternFill patternType="gray125"/>
    </fill>
    <fill>
      <patternFill patternType="solid">
        <fgColor rgb="FFD3D3D3"/>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bottom/>
      <diagonal/>
    </border>
    <border>
      <left/>
      <right/>
      <top style="hair">
        <color indexed="64"/>
      </top>
      <bottom style="hair">
        <color indexed="64"/>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top style="thin">
        <color indexed="64"/>
      </top>
      <bottom style="double">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s>
  <cellStyleXfs count="8">
    <xf numFmtId="0" fontId="0" fillId="0" borderId="0">
      <alignment vertical="center"/>
    </xf>
    <xf numFmtId="41" fontId="6" fillId="0" borderId="0" applyFont="0" applyFill="0" applyBorder="0" applyAlignment="0" applyProtection="0">
      <alignment vertical="center"/>
    </xf>
    <xf numFmtId="0" fontId="3" fillId="0" borderId="0"/>
    <xf numFmtId="0" fontId="2" fillId="2" borderId="0"/>
    <xf numFmtId="0" fontId="4" fillId="2" borderId="0"/>
    <xf numFmtId="0" fontId="4" fillId="2" borderId="0"/>
    <xf numFmtId="0" fontId="14" fillId="0" borderId="0"/>
    <xf numFmtId="41" fontId="14" fillId="0" borderId="0" applyFont="0" applyFill="0" applyBorder="0" applyAlignment="0" applyProtection="0">
      <alignment vertical="center"/>
    </xf>
  </cellStyleXfs>
  <cellXfs count="244">
    <xf numFmtId="0" fontId="0" fillId="0" borderId="0" xfId="0">
      <alignment vertical="center"/>
    </xf>
    <xf numFmtId="0" fontId="0"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10" fillId="0" borderId="0" xfId="0" applyFont="1" applyAlignment="1">
      <alignment vertical="center"/>
    </xf>
    <xf numFmtId="41" fontId="10" fillId="0" borderId="0" xfId="1" applyFont="1" applyAlignment="1">
      <alignment vertical="center"/>
    </xf>
    <xf numFmtId="0" fontId="10" fillId="0" borderId="0" xfId="0" applyFont="1" applyBorder="1" applyAlignment="1">
      <alignment horizontal="center" vertical="center"/>
    </xf>
    <xf numFmtId="0" fontId="10" fillId="0" borderId="0" xfId="0" applyFont="1" applyAlignment="1">
      <alignment horizontal="center" vertical="center"/>
    </xf>
    <xf numFmtId="0" fontId="11" fillId="0" borderId="0" xfId="2" applyFont="1" applyAlignment="1">
      <alignment horizontal="center"/>
    </xf>
    <xf numFmtId="0" fontId="11" fillId="0" borderId="0" xfId="2" applyFont="1" applyAlignment="1">
      <alignment horizontal="center" shrinkToFit="1"/>
    </xf>
    <xf numFmtId="0" fontId="11" fillId="0" borderId="0" xfId="2" applyFont="1" applyFill="1" applyAlignment="1">
      <alignment horizontal="center"/>
    </xf>
    <xf numFmtId="0" fontId="10" fillId="0" borderId="0" xfId="0" applyFont="1" applyAlignment="1">
      <alignment horizontal="center" vertical="center" shrinkToFit="1"/>
    </xf>
    <xf numFmtId="0" fontId="11" fillId="0" borderId="0" xfId="0" applyFont="1" applyFill="1" applyAlignment="1">
      <alignment horizontal="center" vertical="center" shrinkToFit="1"/>
    </xf>
    <xf numFmtId="0" fontId="11" fillId="0" borderId="0" xfId="2" applyFont="1" applyFill="1" applyAlignment="1">
      <alignment horizontal="center" shrinkToFit="1"/>
    </xf>
    <xf numFmtId="0" fontId="11" fillId="0" borderId="0" xfId="0" applyFont="1" applyFill="1" applyAlignment="1">
      <alignment horizontal="center" vertical="center"/>
    </xf>
    <xf numFmtId="14" fontId="11" fillId="0" borderId="0" xfId="0" applyNumberFormat="1" applyFont="1" applyFill="1" applyAlignment="1">
      <alignment horizontal="center" vertical="center"/>
    </xf>
    <xf numFmtId="176" fontId="11" fillId="0" borderId="0" xfId="2" applyNumberFormat="1" applyFont="1" applyFill="1" applyAlignment="1">
      <alignment horizontal="center" vertical="center" shrinkToFit="1"/>
    </xf>
    <xf numFmtId="0" fontId="10" fillId="0" borderId="0" xfId="0" applyFont="1" applyFill="1" applyAlignment="1">
      <alignment horizontal="center" vertical="center" shrinkToFit="1"/>
    </xf>
    <xf numFmtId="0" fontId="10" fillId="0" borderId="1" xfId="0" applyFont="1" applyBorder="1" applyAlignment="1">
      <alignment horizontal="center" vertical="center"/>
    </xf>
    <xf numFmtId="0" fontId="14" fillId="0" borderId="0" xfId="6" applyAlignment="1">
      <alignment vertical="center"/>
    </xf>
    <xf numFmtId="0" fontId="16" fillId="0" borderId="0" xfId="6" applyFont="1"/>
    <xf numFmtId="1" fontId="16" fillId="0" borderId="0" xfId="6" applyNumberFormat="1" applyFont="1"/>
    <xf numFmtId="49" fontId="14" fillId="0" borderId="0" xfId="6" applyNumberFormat="1" applyAlignment="1">
      <alignment vertical="center"/>
    </xf>
    <xf numFmtId="41" fontId="14" fillId="0" borderId="0" xfId="6" applyNumberFormat="1" applyAlignment="1">
      <alignment vertical="center"/>
    </xf>
    <xf numFmtId="0" fontId="23" fillId="3" borderId="2" xfId="6" applyFont="1" applyFill="1" applyBorder="1" applyAlignment="1">
      <alignment horizontal="center" vertical="center"/>
    </xf>
    <xf numFmtId="0" fontId="23" fillId="3" borderId="2" xfId="6" applyFont="1" applyFill="1" applyBorder="1" applyAlignment="1">
      <alignment horizontal="center" vertical="center" wrapText="1"/>
    </xf>
    <xf numFmtId="49" fontId="23" fillId="3" borderId="2" xfId="6" applyNumberFormat="1" applyFont="1" applyFill="1" applyBorder="1" applyAlignment="1">
      <alignment horizontal="center" vertical="center"/>
    </xf>
    <xf numFmtId="0" fontId="15" fillId="3" borderId="2" xfId="6" applyFont="1" applyFill="1" applyBorder="1" applyAlignment="1">
      <alignment horizontal="center" vertical="center"/>
    </xf>
    <xf numFmtId="178" fontId="15" fillId="3" borderId="2" xfId="6" applyNumberFormat="1" applyFont="1" applyFill="1" applyBorder="1" applyAlignment="1">
      <alignment horizontal="center" vertical="center" wrapText="1"/>
    </xf>
    <xf numFmtId="178" fontId="15" fillId="3" borderId="2" xfId="6" applyNumberFormat="1" applyFont="1" applyFill="1" applyBorder="1" applyAlignment="1">
      <alignment horizontal="center" vertical="center"/>
    </xf>
    <xf numFmtId="0" fontId="15" fillId="3" borderId="2" xfId="6" applyFont="1" applyFill="1" applyBorder="1" applyAlignment="1">
      <alignment horizontal="center" vertical="center" wrapText="1"/>
    </xf>
    <xf numFmtId="0" fontId="25" fillId="4" borderId="1" xfId="6" applyFont="1" applyFill="1" applyBorder="1" applyAlignment="1">
      <alignment horizontal="center" vertical="center"/>
    </xf>
    <xf numFmtId="0" fontId="14" fillId="0" borderId="1" xfId="6" applyBorder="1" applyAlignment="1">
      <alignment horizontal="center" vertical="center"/>
    </xf>
    <xf numFmtId="0" fontId="14" fillId="0" borderId="1" xfId="6" applyBorder="1" applyAlignment="1">
      <alignment vertical="center" wrapText="1"/>
    </xf>
    <xf numFmtId="49" fontId="14" fillId="0" borderId="1" xfId="6" applyNumberFormat="1" applyBorder="1" applyAlignment="1">
      <alignment horizontal="left" vertical="center"/>
    </xf>
    <xf numFmtId="0" fontId="14" fillId="0" borderId="1" xfId="6" applyFont="1" applyBorder="1" applyAlignment="1">
      <alignment vertical="center" wrapText="1"/>
    </xf>
    <xf numFmtId="0" fontId="14" fillId="0" borderId="1" xfId="6" applyFont="1" applyBorder="1" applyAlignment="1">
      <alignment vertical="center"/>
    </xf>
    <xf numFmtId="49" fontId="0" fillId="0" borderId="1" xfId="7" applyNumberFormat="1" applyFont="1" applyBorder="1" applyAlignment="1">
      <alignment horizontal="left" vertical="center"/>
    </xf>
    <xf numFmtId="0" fontId="26" fillId="0" borderId="1" xfId="6" applyFont="1" applyBorder="1" applyAlignment="1">
      <alignment vertical="center"/>
    </xf>
    <xf numFmtId="0" fontId="14" fillId="0" borderId="1" xfId="6" applyBorder="1" applyAlignment="1">
      <alignment vertical="center"/>
    </xf>
    <xf numFmtId="0" fontId="14" fillId="0" borderId="0" xfId="6" applyAlignment="1">
      <alignment horizontal="center" vertical="center"/>
    </xf>
    <xf numFmtId="0" fontId="27" fillId="3" borderId="2" xfId="6" applyFont="1" applyFill="1" applyBorder="1" applyAlignment="1">
      <alignment horizontal="center" vertical="center"/>
    </xf>
    <xf numFmtId="0" fontId="27" fillId="3" borderId="2" xfId="6" applyFont="1" applyFill="1" applyBorder="1" applyAlignment="1">
      <alignment horizontal="center" vertical="center" wrapText="1"/>
    </xf>
    <xf numFmtId="1" fontId="27" fillId="3" borderId="2" xfId="6" applyNumberFormat="1" applyFont="1" applyFill="1" applyBorder="1" applyAlignment="1">
      <alignment horizontal="center" vertical="center" wrapText="1"/>
    </xf>
    <xf numFmtId="0" fontId="9" fillId="3" borderId="1" xfId="5" applyFont="1" applyFill="1" applyBorder="1" applyAlignment="1">
      <alignment horizontal="center" vertical="center"/>
    </xf>
    <xf numFmtId="41" fontId="9" fillId="3" borderId="1" xfId="1" applyFont="1" applyFill="1" applyBorder="1" applyAlignment="1">
      <alignment horizontal="center" vertical="center"/>
    </xf>
    <xf numFmtId="0" fontId="30" fillId="0" borderId="0" xfId="0" applyFont="1" applyAlignment="1">
      <alignment vertical="center"/>
    </xf>
    <xf numFmtId="0" fontId="23" fillId="4" borderId="1" xfId="6" applyFont="1" applyFill="1" applyBorder="1" applyAlignment="1">
      <alignment horizontal="left" vertical="center"/>
    </xf>
    <xf numFmtId="0" fontId="23" fillId="4" borderId="1" xfId="6" applyFont="1" applyFill="1" applyBorder="1" applyAlignment="1">
      <alignment horizontal="left" vertical="center" wrapText="1"/>
    </xf>
    <xf numFmtId="49" fontId="23" fillId="4" borderId="1" xfId="6" applyNumberFormat="1" applyFont="1" applyFill="1" applyBorder="1" applyAlignment="1">
      <alignment horizontal="left" vertical="center"/>
    </xf>
    <xf numFmtId="0" fontId="15" fillId="4" borderId="1" xfId="6" applyFont="1" applyFill="1" applyBorder="1" applyAlignment="1">
      <alignment horizontal="left" vertical="center"/>
    </xf>
    <xf numFmtId="0" fontId="15" fillId="4" borderId="1" xfId="6" applyFont="1" applyFill="1" applyBorder="1" applyAlignment="1">
      <alignment horizontal="left" vertical="center" wrapText="1"/>
    </xf>
    <xf numFmtId="1" fontId="15" fillId="4" borderId="1" xfId="6" applyNumberFormat="1" applyFont="1" applyFill="1" applyBorder="1" applyAlignment="1">
      <alignment horizontal="left" vertical="center" wrapText="1"/>
    </xf>
    <xf numFmtId="0" fontId="25" fillId="0" borderId="0" xfId="6" applyFont="1" applyAlignment="1">
      <alignment vertical="center"/>
    </xf>
    <xf numFmtId="0" fontId="31" fillId="0" borderId="0" xfId="6" applyFont="1" applyAlignment="1">
      <alignment vertical="center"/>
    </xf>
    <xf numFmtId="0" fontId="14" fillId="0" borderId="0" xfId="6" applyFont="1" applyAlignment="1">
      <alignment vertical="center"/>
    </xf>
    <xf numFmtId="0" fontId="11" fillId="0" borderId="1" xfId="2" applyFont="1" applyBorder="1" applyAlignment="1">
      <alignment horizontal="center" vertical="center" shrinkToFit="1"/>
    </xf>
    <xf numFmtId="49" fontId="11" fillId="0" borderId="1" xfId="2" applyNumberFormat="1"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shrinkToFit="1"/>
    </xf>
    <xf numFmtId="41" fontId="10" fillId="0" borderId="1" xfId="1" applyFont="1" applyBorder="1" applyAlignment="1">
      <alignment vertical="center"/>
    </xf>
    <xf numFmtId="0" fontId="11" fillId="0" borderId="1" xfId="2" quotePrefix="1" applyFont="1" applyBorder="1" applyAlignment="1">
      <alignment horizontal="center" vertical="center"/>
    </xf>
    <xf numFmtId="0" fontId="11" fillId="0" borderId="1" xfId="5" applyFont="1" applyFill="1" applyBorder="1" applyAlignment="1">
      <alignment horizontal="center" vertical="center"/>
    </xf>
    <xf numFmtId="41" fontId="11" fillId="0" borderId="1" xfId="1" applyFont="1" applyFill="1" applyBorder="1" applyAlignment="1">
      <alignment horizontal="center" vertical="center"/>
    </xf>
    <xf numFmtId="0" fontId="11" fillId="0" borderId="1" xfId="5" quotePrefix="1" applyFont="1" applyFill="1" applyBorder="1" applyAlignment="1">
      <alignment horizontal="center" vertical="center"/>
    </xf>
    <xf numFmtId="49" fontId="10" fillId="0" borderId="1" xfId="0" applyNumberFormat="1" applyFont="1" applyBorder="1" applyAlignment="1">
      <alignment horizontal="center" vertical="center"/>
    </xf>
    <xf numFmtId="0" fontId="14" fillId="0" borderId="0" xfId="6" applyFont="1" applyFill="1" applyBorder="1" applyAlignment="1">
      <alignment vertical="center"/>
    </xf>
    <xf numFmtId="0" fontId="10" fillId="0" borderId="1" xfId="0" applyFont="1" applyFill="1" applyBorder="1" applyAlignment="1">
      <alignment horizontal="center" vertical="center"/>
    </xf>
    <xf numFmtId="49" fontId="11" fillId="0" borderId="1" xfId="2" applyNumberFormat="1" applyFont="1" applyFill="1" applyBorder="1" applyAlignment="1">
      <alignment horizontal="center" vertical="center"/>
    </xf>
    <xf numFmtId="0" fontId="0" fillId="0" borderId="0" xfId="0" applyFont="1" applyFill="1" applyAlignment="1">
      <alignment vertical="center"/>
    </xf>
    <xf numFmtId="49" fontId="14" fillId="0" borderId="0" xfId="6" applyNumberFormat="1" applyAlignment="1">
      <alignment horizontal="center" vertical="center"/>
    </xf>
    <xf numFmtId="41" fontId="10" fillId="0" borderId="1" xfId="1" applyFont="1" applyFill="1" applyBorder="1" applyAlignment="1">
      <alignment horizontal="center" vertical="center"/>
    </xf>
    <xf numFmtId="41" fontId="0" fillId="0" borderId="0" xfId="0" applyNumberFormat="1" applyFont="1" applyAlignment="1">
      <alignment vertical="center"/>
    </xf>
    <xf numFmtId="0" fontId="29" fillId="0" borderId="0" xfId="6" applyFont="1" applyAlignment="1">
      <alignment horizontal="center" vertical="center"/>
    </xf>
    <xf numFmtId="0" fontId="28" fillId="0" borderId="0" xfId="6" applyFont="1" applyAlignment="1">
      <alignment horizontal="center" vertical="center"/>
    </xf>
    <xf numFmtId="0" fontId="14" fillId="0" borderId="10" xfId="6" applyFont="1" applyBorder="1" applyAlignment="1">
      <alignment horizontal="center" vertical="center"/>
    </xf>
    <xf numFmtId="0" fontId="14" fillId="0" borderId="6" xfId="6" applyFont="1" applyBorder="1" applyAlignment="1">
      <alignment horizontal="center" vertical="center"/>
    </xf>
    <xf numFmtId="0" fontId="14" fillId="0" borderId="6" xfId="6" applyFont="1" applyFill="1" applyBorder="1" applyAlignment="1">
      <alignment horizontal="center" vertical="center"/>
    </xf>
    <xf numFmtId="177" fontId="32" fillId="0" borderId="6" xfId="7" applyNumberFormat="1" applyFont="1" applyBorder="1" applyAlignment="1">
      <alignment vertical="center"/>
    </xf>
    <xf numFmtId="49" fontId="32" fillId="0" borderId="6" xfId="7" applyNumberFormat="1" applyFont="1" applyBorder="1" applyAlignment="1">
      <alignment horizontal="center" vertical="center"/>
    </xf>
    <xf numFmtId="0" fontId="14" fillId="0" borderId="10" xfId="6" applyFont="1" applyFill="1" applyBorder="1" applyAlignment="1">
      <alignment horizontal="center" vertical="center"/>
    </xf>
    <xf numFmtId="49" fontId="14" fillId="0" borderId="6" xfId="6" applyNumberFormat="1" applyFont="1" applyFill="1" applyBorder="1" applyAlignment="1">
      <alignment horizontal="center" vertical="center"/>
    </xf>
    <xf numFmtId="0" fontId="14" fillId="0" borderId="11" xfId="6" applyFont="1" applyFill="1" applyBorder="1" applyAlignment="1">
      <alignment horizontal="center" vertical="center"/>
    </xf>
    <xf numFmtId="0" fontId="32" fillId="0" borderId="6" xfId="0" applyFont="1" applyBorder="1" applyAlignment="1">
      <alignment horizontal="center" vertical="center"/>
    </xf>
    <xf numFmtId="41" fontId="14" fillId="0" borderId="6" xfId="1" applyFont="1" applyFill="1" applyBorder="1" applyAlignment="1">
      <alignment horizontal="center" vertical="center"/>
    </xf>
    <xf numFmtId="0" fontId="14" fillId="0" borderId="16" xfId="6" applyFont="1" applyFill="1" applyBorder="1" applyAlignment="1">
      <alignment horizontal="center" vertical="center"/>
    </xf>
    <xf numFmtId="0" fontId="14" fillId="0" borderId="15" xfId="6" applyFont="1" applyFill="1" applyBorder="1" applyAlignment="1">
      <alignment horizontal="center" vertical="center"/>
    </xf>
    <xf numFmtId="0" fontId="14" fillId="0" borderId="18" xfId="6" applyFont="1" applyBorder="1" applyAlignment="1">
      <alignment horizontal="center" vertical="center"/>
    </xf>
    <xf numFmtId="0" fontId="32" fillId="0" borderId="6" xfId="6" applyFont="1" applyFill="1" applyBorder="1" applyAlignment="1">
      <alignment horizontal="center" vertical="center"/>
    </xf>
    <xf numFmtId="0" fontId="14" fillId="0" borderId="8" xfId="6" applyFont="1" applyFill="1" applyBorder="1" applyAlignment="1">
      <alignment horizontal="center" vertical="center"/>
    </xf>
    <xf numFmtId="49" fontId="14" fillId="0" borderId="6" xfId="6" applyNumberFormat="1" applyFont="1" applyFill="1" applyBorder="1" applyAlignment="1">
      <alignment horizontal="center" vertical="center" shrinkToFit="1"/>
    </xf>
    <xf numFmtId="0" fontId="14" fillId="0" borderId="0" xfId="6" applyAlignment="1">
      <alignment horizontal="right" vertical="center"/>
    </xf>
    <xf numFmtId="41" fontId="14" fillId="0" borderId="0" xfId="6" applyNumberFormat="1" applyAlignment="1">
      <alignment horizontal="right" vertical="center"/>
    </xf>
    <xf numFmtId="177" fontId="26" fillId="0" borderId="6" xfId="7" applyNumberFormat="1" applyFont="1" applyFill="1" applyBorder="1" applyAlignment="1">
      <alignment horizontal="right" vertical="center"/>
    </xf>
    <xf numFmtId="177" fontId="32" fillId="0" borderId="6" xfId="7" applyNumberFormat="1" applyFont="1" applyFill="1" applyBorder="1" applyAlignment="1">
      <alignment horizontal="right" vertical="center"/>
    </xf>
    <xf numFmtId="0" fontId="14" fillId="0" borderId="11" xfId="6" applyFont="1" applyBorder="1" applyAlignment="1">
      <alignment vertical="center"/>
    </xf>
    <xf numFmtId="0" fontId="14" fillId="0" borderId="19" xfId="6" applyFont="1" applyBorder="1" applyAlignment="1">
      <alignment vertical="center"/>
    </xf>
    <xf numFmtId="0" fontId="14" fillId="0" borderId="6" xfId="6" applyFont="1" applyBorder="1" applyAlignment="1">
      <alignment horizontal="center" vertical="center" shrinkToFit="1"/>
    </xf>
    <xf numFmtId="0" fontId="14" fillId="0" borderId="6" xfId="6" applyFont="1" applyFill="1" applyBorder="1" applyAlignment="1">
      <alignment horizontal="center" vertical="center" shrinkToFit="1"/>
    </xf>
    <xf numFmtId="0" fontId="14" fillId="0" borderId="7" xfId="6" applyFont="1" applyFill="1" applyBorder="1" applyAlignment="1">
      <alignment horizontal="center" vertical="center"/>
    </xf>
    <xf numFmtId="0" fontId="14" fillId="0" borderId="8" xfId="6" applyFont="1" applyFill="1" applyBorder="1" applyAlignment="1">
      <alignment horizontal="center" vertical="center" shrinkToFit="1"/>
    </xf>
    <xf numFmtId="49" fontId="14" fillId="0" borderId="8" xfId="6" applyNumberFormat="1" applyFont="1" applyFill="1" applyBorder="1" applyAlignment="1">
      <alignment horizontal="center" vertical="center"/>
    </xf>
    <xf numFmtId="177" fontId="32" fillId="0" borderId="8" xfId="7" applyNumberFormat="1" applyFont="1" applyFill="1" applyBorder="1" applyAlignment="1">
      <alignment horizontal="right" vertical="center"/>
    </xf>
    <xf numFmtId="0" fontId="14" fillId="0" borderId="9" xfId="6" applyFont="1" applyFill="1" applyBorder="1" applyAlignment="1">
      <alignment horizontal="center" vertical="center"/>
    </xf>
    <xf numFmtId="0" fontId="14" fillId="0" borderId="0" xfId="6" applyFont="1" applyFill="1" applyAlignment="1">
      <alignment vertical="center"/>
    </xf>
    <xf numFmtId="177" fontId="32" fillId="0" borderId="6" xfId="7" applyNumberFormat="1" applyFont="1" applyFill="1" applyBorder="1" applyAlignment="1">
      <alignment horizontal="center" vertical="center"/>
    </xf>
    <xf numFmtId="0" fontId="32" fillId="0" borderId="10" xfId="6" applyFont="1" applyFill="1" applyBorder="1" applyAlignment="1">
      <alignment horizontal="center" vertical="center"/>
    </xf>
    <xf numFmtId="0" fontId="32" fillId="0" borderId="6" xfId="6" applyFont="1" applyFill="1" applyBorder="1" applyAlignment="1">
      <alignment horizontal="center" vertical="center" shrinkToFit="1"/>
    </xf>
    <xf numFmtId="49" fontId="32" fillId="0" borderId="6" xfId="6" applyNumberFormat="1" applyFont="1" applyFill="1" applyBorder="1" applyAlignment="1">
      <alignment horizontal="center" vertical="center"/>
    </xf>
    <xf numFmtId="0" fontId="32" fillId="0" borderId="11" xfId="6" applyFont="1" applyFill="1" applyBorder="1" applyAlignment="1">
      <alignment horizontal="center" vertical="center"/>
    </xf>
    <xf numFmtId="0" fontId="32" fillId="0" borderId="0" xfId="6" applyFont="1" applyFill="1" applyAlignment="1">
      <alignment vertical="center"/>
    </xf>
    <xf numFmtId="0" fontId="14" fillId="0" borderId="12" xfId="6" applyFont="1" applyFill="1" applyBorder="1" applyAlignment="1">
      <alignment horizontal="center" vertical="center"/>
    </xf>
    <xf numFmtId="0" fontId="14" fillId="0" borderId="13" xfId="6" applyFont="1" applyFill="1" applyBorder="1" applyAlignment="1">
      <alignment horizontal="center" vertical="center"/>
    </xf>
    <xf numFmtId="0" fontId="14" fillId="0" borderId="3" xfId="6" applyFont="1" applyFill="1" applyBorder="1" applyAlignment="1">
      <alignment vertical="center"/>
    </xf>
    <xf numFmtId="0" fontId="14" fillId="0" borderId="14" xfId="6" applyFont="1" applyFill="1" applyBorder="1" applyAlignment="1">
      <alignment horizontal="center" vertical="center"/>
    </xf>
    <xf numFmtId="0" fontId="14" fillId="0" borderId="10" xfId="6" applyNumberFormat="1" applyFont="1" applyFill="1" applyBorder="1" applyAlignment="1">
      <alignment horizontal="center" vertical="center"/>
    </xf>
    <xf numFmtId="3" fontId="14" fillId="0" borderId="6" xfId="6" applyNumberFormat="1" applyFont="1" applyFill="1" applyBorder="1" applyAlignment="1">
      <alignment horizontal="center" vertical="center"/>
    </xf>
    <xf numFmtId="3" fontId="14" fillId="0" borderId="6" xfId="6" applyNumberFormat="1" applyFont="1" applyFill="1" applyBorder="1" applyAlignment="1">
      <alignment horizontal="center" vertical="center" shrinkToFit="1"/>
    </xf>
    <xf numFmtId="3" fontId="32" fillId="0" borderId="6" xfId="7" applyNumberFormat="1" applyFont="1" applyFill="1" applyBorder="1" applyAlignment="1">
      <alignment horizontal="right" vertical="center"/>
    </xf>
    <xf numFmtId="3" fontId="14" fillId="0" borderId="11" xfId="6" applyNumberFormat="1" applyFont="1" applyFill="1" applyBorder="1" applyAlignment="1">
      <alignment horizontal="center" vertical="center"/>
    </xf>
    <xf numFmtId="0" fontId="14" fillId="0" borderId="6" xfId="6" applyNumberFormat="1" applyFont="1" applyFill="1" applyBorder="1" applyAlignment="1">
      <alignment horizontal="center" vertical="center"/>
    </xf>
    <xf numFmtId="0" fontId="14" fillId="0" borderId="4" xfId="6" applyFont="1" applyFill="1" applyBorder="1" applyAlignment="1">
      <alignment vertical="center"/>
    </xf>
    <xf numFmtId="0" fontId="14" fillId="0" borderId="5" xfId="6" applyFont="1" applyFill="1" applyBorder="1" applyAlignment="1">
      <alignment vertical="center"/>
    </xf>
    <xf numFmtId="0" fontId="32" fillId="0" borderId="6" xfId="6" applyFont="1" applyFill="1" applyBorder="1" applyAlignment="1" applyProtection="1">
      <alignment horizontal="center" vertical="center"/>
      <protection locked="0"/>
    </xf>
    <xf numFmtId="0" fontId="14" fillId="0" borderId="6" xfId="6" applyFont="1" applyFill="1" applyBorder="1" applyAlignment="1" applyProtection="1">
      <alignment horizontal="center" vertical="center"/>
      <protection locked="0"/>
    </xf>
    <xf numFmtId="177" fontId="32" fillId="0" borderId="6" xfId="7" applyNumberFormat="1" applyFont="1" applyFill="1" applyBorder="1" applyAlignment="1" applyProtection="1">
      <alignment horizontal="right" vertical="center"/>
      <protection locked="0"/>
    </xf>
    <xf numFmtId="0" fontId="14" fillId="0" borderId="11" xfId="6" applyFont="1" applyFill="1" applyBorder="1" applyAlignment="1" applyProtection="1">
      <alignment horizontal="center" vertical="center"/>
      <protection locked="0"/>
    </xf>
    <xf numFmtId="0" fontId="14" fillId="0" borderId="11" xfId="6" applyFont="1" applyFill="1" applyBorder="1" applyAlignment="1">
      <alignment horizontal="center" vertical="center" wrapText="1"/>
    </xf>
    <xf numFmtId="0" fontId="14" fillId="0" borderId="6" xfId="2" applyFont="1" applyFill="1" applyBorder="1" applyAlignment="1">
      <alignment horizontal="center" vertical="center" shrinkToFit="1"/>
    </xf>
    <xf numFmtId="0" fontId="32" fillId="0" borderId="6" xfId="0" applyFont="1" applyFill="1" applyBorder="1" applyAlignment="1">
      <alignment horizontal="center" vertical="center" shrinkToFit="1"/>
    </xf>
    <xf numFmtId="0" fontId="14" fillId="0" borderId="11" xfId="6" applyFont="1" applyFill="1" applyBorder="1" applyAlignment="1">
      <alignment horizontal="center" vertical="center" shrinkToFit="1"/>
    </xf>
    <xf numFmtId="41" fontId="14" fillId="0" borderId="6" xfId="1" applyFont="1" applyFill="1" applyBorder="1" applyAlignment="1">
      <alignment horizontal="center" vertical="center" shrinkToFit="1"/>
    </xf>
    <xf numFmtId="41" fontId="32" fillId="0" borderId="6" xfId="1" applyFont="1" applyFill="1" applyBorder="1" applyAlignment="1">
      <alignment horizontal="right" vertical="center"/>
    </xf>
    <xf numFmtId="41" fontId="14" fillId="0" borderId="11" xfId="1" applyFont="1" applyFill="1" applyBorder="1" applyAlignment="1">
      <alignment horizontal="center" vertical="center"/>
    </xf>
    <xf numFmtId="41" fontId="32" fillId="0" borderId="6" xfId="7" applyNumberFormat="1" applyFont="1" applyFill="1" applyBorder="1" applyAlignment="1">
      <alignment horizontal="right" vertical="center"/>
    </xf>
    <xf numFmtId="0" fontId="14" fillId="0" borderId="6" xfId="6" applyFont="1" applyFill="1" applyBorder="1" applyAlignment="1">
      <alignment horizontal="center" vertical="center" wrapText="1"/>
    </xf>
    <xf numFmtId="0" fontId="14" fillId="0" borderId="6" xfId="6" applyFont="1" applyFill="1" applyBorder="1" applyAlignment="1">
      <alignment horizontal="right" vertical="center"/>
    </xf>
    <xf numFmtId="41" fontId="14" fillId="0" borderId="6" xfId="6" applyNumberFormat="1" applyFont="1" applyFill="1" applyBorder="1" applyAlignment="1">
      <alignment horizontal="right" vertical="center"/>
    </xf>
    <xf numFmtId="49" fontId="14" fillId="0" borderId="6" xfId="6" applyNumberFormat="1" applyFont="1" applyFill="1" applyBorder="1" applyAlignment="1" applyProtection="1">
      <alignment horizontal="center" vertical="center" wrapText="1"/>
    </xf>
    <xf numFmtId="49" fontId="14" fillId="0" borderId="6" xfId="6" applyNumberFormat="1" applyFont="1" applyFill="1" applyBorder="1" applyAlignment="1">
      <alignment horizontal="center" vertical="center" wrapText="1"/>
    </xf>
    <xf numFmtId="177" fontId="14" fillId="0" borderId="6" xfId="7" applyNumberFormat="1" applyFont="1" applyFill="1" applyBorder="1" applyAlignment="1">
      <alignment horizontal="right" vertical="center"/>
    </xf>
    <xf numFmtId="0" fontId="34" fillId="0" borderId="0" xfId="6" applyFont="1" applyFill="1" applyAlignment="1">
      <alignment vertical="center"/>
    </xf>
    <xf numFmtId="0" fontId="25" fillId="0" borderId="6" xfId="0" applyFont="1" applyFill="1" applyBorder="1" applyAlignment="1">
      <alignment horizontal="center" vertical="center" shrinkToFit="1"/>
    </xf>
    <xf numFmtId="0" fontId="14" fillId="0" borderId="6" xfId="0" applyFont="1" applyFill="1" applyBorder="1" applyAlignment="1">
      <alignment horizontal="center" vertical="center" shrinkToFit="1"/>
    </xf>
    <xf numFmtId="0" fontId="14" fillId="0" borderId="6" xfId="0" applyFont="1" applyFill="1" applyBorder="1" applyAlignment="1">
      <alignment horizontal="center" vertical="center" wrapText="1"/>
    </xf>
    <xf numFmtId="0" fontId="26" fillId="0" borderId="6" xfId="0" applyFont="1" applyFill="1" applyBorder="1" applyAlignment="1">
      <alignment horizontal="center" vertical="center" shrinkToFit="1"/>
    </xf>
    <xf numFmtId="3" fontId="26" fillId="0" borderId="6" xfId="0" applyNumberFormat="1" applyFont="1" applyFill="1" applyBorder="1" applyAlignment="1">
      <alignment horizontal="right" vertical="center" wrapText="1"/>
    </xf>
    <xf numFmtId="41" fontId="14" fillId="0" borderId="6" xfId="1" applyFont="1" applyFill="1" applyBorder="1" applyAlignment="1">
      <alignment horizontal="right" vertical="center"/>
    </xf>
    <xf numFmtId="0" fontId="14" fillId="0" borderId="17" xfId="6" applyFont="1" applyFill="1" applyBorder="1" applyAlignment="1">
      <alignment horizontal="center" vertical="center"/>
    </xf>
    <xf numFmtId="49" fontId="14" fillId="0" borderId="0" xfId="6" applyNumberFormat="1" applyAlignment="1">
      <alignment horizontal="center" vertical="center" shrinkToFit="1"/>
    </xf>
    <xf numFmtId="0" fontId="29" fillId="0" borderId="0" xfId="6" applyFont="1" applyAlignment="1">
      <alignment horizontal="center" vertical="center" shrinkToFit="1"/>
    </xf>
    <xf numFmtId="49" fontId="15" fillId="3" borderId="2" xfId="6" applyNumberFormat="1" applyFont="1" applyFill="1" applyBorder="1" applyAlignment="1">
      <alignment horizontal="center" vertical="center" shrinkToFit="1"/>
    </xf>
    <xf numFmtId="177" fontId="32" fillId="0" borderId="6" xfId="7" applyNumberFormat="1" applyFont="1" applyFill="1" applyBorder="1" applyAlignment="1">
      <alignment horizontal="center" vertical="center" shrinkToFit="1"/>
    </xf>
    <xf numFmtId="49" fontId="14" fillId="0" borderId="6" xfId="6" applyNumberFormat="1" applyFont="1" applyFill="1" applyBorder="1" applyAlignment="1" applyProtection="1">
      <alignment horizontal="center" vertical="center" shrinkToFit="1"/>
      <protection locked="0"/>
    </xf>
    <xf numFmtId="0" fontId="31" fillId="0" borderId="11" xfId="6" applyFont="1" applyBorder="1" applyAlignment="1">
      <alignment vertical="center"/>
    </xf>
    <xf numFmtId="49" fontId="32" fillId="0" borderId="6" xfId="7" applyNumberFormat="1" applyFont="1" applyBorder="1" applyAlignment="1">
      <alignment vertical="center"/>
    </xf>
    <xf numFmtId="0" fontId="14" fillId="0" borderId="0" xfId="6" applyAlignment="1">
      <alignment horizontal="center" vertical="center" shrinkToFit="1"/>
    </xf>
    <xf numFmtId="1" fontId="14" fillId="0" borderId="0" xfId="6" applyNumberFormat="1" applyAlignment="1">
      <alignment horizontal="center" vertical="center"/>
    </xf>
    <xf numFmtId="0" fontId="14" fillId="0" borderId="20" xfId="6" applyFont="1" applyBorder="1" applyAlignment="1">
      <alignment horizontal="center" vertical="center"/>
    </xf>
    <xf numFmtId="0" fontId="14" fillId="0" borderId="18" xfId="6" applyFont="1" applyBorder="1" applyAlignment="1">
      <alignment horizontal="center" vertical="center" shrinkToFit="1"/>
    </xf>
    <xf numFmtId="177" fontId="32" fillId="0" borderId="18" xfId="7" applyNumberFormat="1" applyFont="1" applyBorder="1" applyAlignment="1">
      <alignment vertical="center"/>
    </xf>
    <xf numFmtId="49" fontId="32" fillId="0" borderId="18" xfId="7" applyNumberFormat="1" applyFont="1" applyBorder="1" applyAlignment="1">
      <alignment vertical="center"/>
    </xf>
    <xf numFmtId="0" fontId="11" fillId="0" borderId="1" xfId="2" applyFont="1" applyFill="1" applyBorder="1" applyAlignment="1">
      <alignment horizontal="center" vertical="center" shrinkToFit="1"/>
    </xf>
    <xf numFmtId="0" fontId="10" fillId="0" borderId="0" xfId="0" applyFont="1" applyFill="1" applyAlignment="1">
      <alignment vertical="center"/>
    </xf>
    <xf numFmtId="41" fontId="10" fillId="0" borderId="0" xfId="1" applyFont="1" applyFill="1" applyAlignment="1">
      <alignment vertical="center"/>
    </xf>
    <xf numFmtId="41" fontId="10" fillId="0" borderId="1" xfId="1" applyFont="1" applyFill="1" applyBorder="1">
      <alignment vertical="center"/>
    </xf>
    <xf numFmtId="179" fontId="10" fillId="0" borderId="1" xfId="1" applyNumberFormat="1" applyFont="1" applyFill="1" applyBorder="1">
      <alignment vertical="center"/>
    </xf>
    <xf numFmtId="0" fontId="11" fillId="0" borderId="1" xfId="2" quotePrefix="1" applyFont="1" applyFill="1" applyBorder="1" applyAlignment="1">
      <alignment horizontal="center" vertical="center"/>
    </xf>
    <xf numFmtId="41" fontId="10" fillId="0" borderId="1" xfId="1" applyFont="1" applyFill="1" applyBorder="1" applyAlignment="1">
      <alignment vertical="center"/>
    </xf>
    <xf numFmtId="0" fontId="10" fillId="0" borderId="1" xfId="0" applyFont="1" applyFill="1" applyBorder="1" applyAlignment="1">
      <alignment horizontal="center" vertical="center" shrinkToFit="1"/>
    </xf>
    <xf numFmtId="41" fontId="11" fillId="0" borderId="1" xfId="1" applyFont="1" applyFill="1" applyBorder="1" applyAlignment="1">
      <alignment horizontal="right" vertical="center"/>
    </xf>
    <xf numFmtId="41" fontId="10" fillId="0" borderId="1" xfId="1" applyFont="1" applyFill="1" applyBorder="1" applyAlignment="1">
      <alignment horizontal="right" vertical="center"/>
    </xf>
    <xf numFmtId="180" fontId="11" fillId="0" borderId="1" xfId="2" applyNumberFormat="1" applyFont="1" applyFill="1" applyBorder="1" applyAlignment="1">
      <alignment horizontal="center" vertical="center"/>
    </xf>
    <xf numFmtId="3" fontId="37" fillId="0" borderId="1" xfId="0" applyNumberFormat="1" applyFont="1" applyFill="1" applyBorder="1" applyAlignment="1">
      <alignment horizontal="right" vertical="center" wrapText="1"/>
    </xf>
    <xf numFmtId="0" fontId="28" fillId="0" borderId="0" xfId="6" applyFont="1" applyAlignment="1">
      <alignment horizontal="center" vertical="center" shrinkToFit="1"/>
    </xf>
    <xf numFmtId="0" fontId="8" fillId="0" borderId="0" xfId="0" applyFont="1" applyAlignment="1">
      <alignment vertical="center" shrinkToFit="1"/>
    </xf>
    <xf numFmtId="0" fontId="9" fillId="3" borderId="1" xfId="3" applyFont="1" applyFill="1" applyBorder="1" applyAlignment="1">
      <alignment horizontal="center" vertical="center" shrinkToFit="1"/>
    </xf>
    <xf numFmtId="0" fontId="9" fillId="3" borderId="1" xfId="5" applyFont="1" applyFill="1" applyBorder="1" applyAlignment="1">
      <alignment horizontal="center" vertical="center" shrinkToFit="1"/>
    </xf>
    <xf numFmtId="0" fontId="11" fillId="0" borderId="1" xfId="3" applyFont="1" applyFill="1" applyBorder="1" applyAlignment="1">
      <alignment horizontal="center" vertical="center" shrinkToFit="1"/>
    </xf>
    <xf numFmtId="0" fontId="11" fillId="0" borderId="1" xfId="5" applyFont="1" applyFill="1" applyBorder="1" applyAlignment="1">
      <alignment horizontal="center" vertical="center" shrinkToFit="1"/>
    </xf>
    <xf numFmtId="0" fontId="35" fillId="0" borderId="1" xfId="0" applyFont="1" applyFill="1" applyBorder="1" applyAlignment="1">
      <alignment horizontal="center" vertical="center" shrinkToFit="1"/>
    </xf>
    <xf numFmtId="0" fontId="36" fillId="0" borderId="1" xfId="0" applyFont="1" applyFill="1" applyBorder="1" applyAlignment="1">
      <alignment horizontal="center" vertical="center" shrinkToFit="1"/>
    </xf>
    <xf numFmtId="0" fontId="10" fillId="0" borderId="1" xfId="0" applyFont="1" applyFill="1" applyBorder="1" applyAlignment="1">
      <alignment vertical="center" shrinkToFit="1"/>
    </xf>
    <xf numFmtId="0" fontId="12" fillId="0" borderId="1" xfId="2" applyFont="1" applyFill="1" applyBorder="1" applyAlignment="1">
      <alignment horizontal="center" vertical="center" shrinkToFit="1"/>
    </xf>
    <xf numFmtId="3" fontId="10" fillId="0" borderId="1" xfId="0" applyNumberFormat="1" applyFont="1" applyFill="1" applyBorder="1" applyAlignment="1">
      <alignment horizontal="center" vertical="center" shrinkToFit="1"/>
    </xf>
    <xf numFmtId="0" fontId="11" fillId="0" borderId="1" xfId="2" applyFont="1" applyFill="1" applyBorder="1" applyAlignment="1">
      <alignment horizontal="left" vertical="center" shrinkToFit="1"/>
    </xf>
    <xf numFmtId="49" fontId="11" fillId="0" borderId="1" xfId="2" applyNumberFormat="1" applyFont="1" applyFill="1" applyBorder="1" applyAlignment="1">
      <alignment horizontal="left" vertical="center" shrinkToFit="1"/>
    </xf>
    <xf numFmtId="0" fontId="10" fillId="0" borderId="1" xfId="0" applyFont="1" applyFill="1" applyBorder="1" applyAlignment="1">
      <alignment horizontal="left" vertical="center" shrinkToFit="1"/>
    </xf>
    <xf numFmtId="0" fontId="10" fillId="0" borderId="1" xfId="2" applyFont="1" applyFill="1" applyBorder="1" applyAlignment="1">
      <alignment horizontal="center" vertical="center" shrinkToFit="1"/>
    </xf>
    <xf numFmtId="0" fontId="10" fillId="0" borderId="0" xfId="0" applyFont="1" applyAlignment="1">
      <alignment vertical="center" shrinkToFit="1"/>
    </xf>
    <xf numFmtId="180" fontId="10" fillId="0" borderId="1" xfId="2" applyNumberFormat="1" applyFont="1" applyFill="1" applyBorder="1" applyAlignment="1">
      <alignment horizontal="center" vertical="center"/>
    </xf>
    <xf numFmtId="0" fontId="33" fillId="0" borderId="1" xfId="2" applyFont="1" applyFill="1" applyBorder="1" applyAlignment="1">
      <alignment horizontal="center" vertical="center" shrinkToFit="1"/>
    </xf>
    <xf numFmtId="0" fontId="8" fillId="0" borderId="0" xfId="0" applyFont="1" applyAlignment="1">
      <alignment horizontal="center" vertical="center"/>
    </xf>
    <xf numFmtId="0" fontId="7" fillId="0" borderId="0" xfId="0" applyFont="1" applyAlignment="1">
      <alignment horizontal="center" vertical="center"/>
    </xf>
    <xf numFmtId="41" fontId="11" fillId="0" borderId="0" xfId="1" applyFont="1" applyAlignment="1"/>
    <xf numFmtId="41" fontId="11" fillId="0" borderId="0" xfId="1" applyFont="1" applyFill="1" applyAlignment="1">
      <alignment vertical="center"/>
    </xf>
    <xf numFmtId="41" fontId="11" fillId="0" borderId="0" xfId="1" applyFont="1" applyFill="1" applyAlignment="1"/>
    <xf numFmtId="41" fontId="9" fillId="3" borderId="1" xfId="1" applyFont="1" applyFill="1" applyBorder="1" applyAlignment="1">
      <alignment vertical="center"/>
    </xf>
    <xf numFmtId="41" fontId="11" fillId="0" borderId="1" xfId="1" applyFont="1" applyBorder="1" applyAlignment="1">
      <alignment vertical="center"/>
    </xf>
    <xf numFmtId="41" fontId="10" fillId="0" borderId="1" xfId="1" applyNumberFormat="1" applyFont="1" applyBorder="1" applyAlignment="1">
      <alignment vertical="center"/>
    </xf>
    <xf numFmtId="41" fontId="11" fillId="0" borderId="1" xfId="1" applyNumberFormat="1" applyFont="1" applyBorder="1" applyAlignment="1">
      <alignment vertical="center"/>
    </xf>
    <xf numFmtId="41" fontId="11" fillId="0" borderId="1" xfId="1" applyFont="1" applyFill="1" applyBorder="1" applyAlignment="1">
      <alignment vertical="center"/>
    </xf>
    <xf numFmtId="41" fontId="10" fillId="0" borderId="0" xfId="1" applyFont="1" applyBorder="1" applyAlignment="1">
      <alignment vertical="center"/>
    </xf>
    <xf numFmtId="41" fontId="11" fillId="0" borderId="0" xfId="1" applyFont="1" applyBorder="1" applyAlignment="1"/>
    <xf numFmtId="0" fontId="8" fillId="0" borderId="0" xfId="0" applyFont="1" applyAlignment="1">
      <alignment horizontal="center" vertical="center" shrinkToFit="1"/>
    </xf>
    <xf numFmtId="0" fontId="33" fillId="5" borderId="1" xfId="0" applyFont="1" applyFill="1" applyBorder="1" applyAlignment="1">
      <alignment horizontal="center" vertical="center" shrinkToFit="1"/>
    </xf>
    <xf numFmtId="49" fontId="33" fillId="0" borderId="1" xfId="2" applyNumberFormat="1" applyFont="1" applyBorder="1" applyAlignment="1">
      <alignment horizontal="center" vertical="center" shrinkToFit="1"/>
    </xf>
    <xf numFmtId="49" fontId="11" fillId="0" borderId="1" xfId="2" applyNumberFormat="1" applyFont="1" applyBorder="1" applyAlignment="1">
      <alignment horizontal="center" vertical="center" shrinkToFit="1"/>
    </xf>
    <xf numFmtId="49" fontId="0" fillId="0" borderId="1" xfId="0" applyNumberFormat="1" applyFont="1" applyBorder="1" applyAlignment="1">
      <alignment horizontal="center" vertical="center" shrinkToFit="1"/>
    </xf>
    <xf numFmtId="49" fontId="10" fillId="0" borderId="1" xfId="0" applyNumberFormat="1" applyFont="1" applyBorder="1" applyAlignment="1">
      <alignment horizontal="center" vertical="center" shrinkToFit="1"/>
    </xf>
    <xf numFmtId="3" fontId="11" fillId="0" borderId="1" xfId="2" applyNumberFormat="1" applyFont="1" applyBorder="1" applyAlignment="1">
      <alignment horizontal="center" vertical="center" shrinkToFit="1"/>
    </xf>
    <xf numFmtId="0" fontId="11" fillId="0" borderId="1" xfId="2" quotePrefix="1" applyFont="1" applyBorder="1" applyAlignment="1">
      <alignment horizontal="center" vertical="center" shrinkToFit="1"/>
    </xf>
    <xf numFmtId="3" fontId="10" fillId="0" borderId="1" xfId="0" applyNumberFormat="1" applyFont="1" applyBorder="1" applyAlignment="1">
      <alignment horizontal="center" vertical="center" shrinkToFit="1"/>
    </xf>
    <xf numFmtId="49" fontId="11" fillId="0" borderId="1" xfId="2" quotePrefix="1" applyNumberFormat="1" applyFont="1" applyBorder="1" applyAlignment="1">
      <alignment horizontal="center" vertical="center" shrinkToFit="1"/>
    </xf>
    <xf numFmtId="0" fontId="10" fillId="0" borderId="1" xfId="2" applyFont="1" applyBorder="1" applyAlignment="1">
      <alignment horizontal="center" vertical="center" shrinkToFit="1"/>
    </xf>
    <xf numFmtId="3" fontId="10" fillId="0" borderId="0" xfId="0" applyNumberFormat="1" applyFont="1" applyAlignment="1">
      <alignment horizontal="center" vertical="center" shrinkToFit="1"/>
    </xf>
    <xf numFmtId="3" fontId="11" fillId="0" borderId="0" xfId="2" applyNumberFormat="1" applyFont="1" applyAlignment="1">
      <alignment horizontal="center" shrinkToFit="1"/>
    </xf>
    <xf numFmtId="0" fontId="10" fillId="0" borderId="0" xfId="0" applyFont="1" applyBorder="1" applyAlignment="1">
      <alignment horizontal="center" vertical="center" shrinkToFit="1"/>
    </xf>
    <xf numFmtId="41" fontId="11" fillId="0" borderId="0" xfId="1" applyFont="1" applyFill="1" applyAlignment="1">
      <alignment horizontal="center" vertical="center" shrinkToFit="1"/>
    </xf>
    <xf numFmtId="41" fontId="11" fillId="0" borderId="0" xfId="1" applyFont="1" applyFill="1" applyAlignment="1">
      <alignment horizontal="center" shrinkToFit="1"/>
    </xf>
    <xf numFmtId="0" fontId="10" fillId="0" borderId="0" xfId="0" applyFont="1" applyAlignment="1">
      <alignment horizontal="center" shrinkToFit="1"/>
    </xf>
    <xf numFmtId="0" fontId="37" fillId="0" borderId="1" xfId="0" applyFont="1" applyFill="1" applyBorder="1" applyAlignment="1">
      <alignment horizontal="center" vertical="center" shrinkToFit="1"/>
    </xf>
    <xf numFmtId="0" fontId="11" fillId="0" borderId="1" xfId="0" applyFont="1" applyFill="1" applyBorder="1" applyAlignment="1">
      <alignment horizontal="center" vertical="center" shrinkToFit="1"/>
    </xf>
    <xf numFmtId="0" fontId="29" fillId="0" borderId="0" xfId="6" applyFont="1" applyAlignment="1">
      <alignment vertical="center"/>
    </xf>
    <xf numFmtId="178" fontId="15" fillId="3" borderId="2" xfId="6" applyNumberFormat="1" applyFont="1" applyFill="1" applyBorder="1" applyAlignment="1">
      <alignment horizontal="center" vertical="center" shrinkToFit="1"/>
    </xf>
    <xf numFmtId="0" fontId="27" fillId="3" borderId="21" xfId="6" applyFont="1" applyFill="1" applyBorder="1" applyAlignment="1">
      <alignment horizontal="center" vertical="center"/>
    </xf>
    <xf numFmtId="0" fontId="14" fillId="0" borderId="22" xfId="6" applyFont="1" applyBorder="1" applyAlignment="1">
      <alignment horizontal="center" vertical="center"/>
    </xf>
    <xf numFmtId="0" fontId="14" fillId="0" borderId="23" xfId="6" applyFont="1" applyBorder="1" applyAlignment="1">
      <alignment horizontal="center" vertical="center"/>
    </xf>
    <xf numFmtId="0" fontId="14" fillId="0" borderId="24" xfId="6" applyFont="1" applyBorder="1" applyAlignment="1">
      <alignment horizontal="center" vertical="center"/>
    </xf>
    <xf numFmtId="0" fontId="14" fillId="0" borderId="25" xfId="6" applyFont="1" applyBorder="1" applyAlignment="1">
      <alignment horizontal="center" vertical="center"/>
    </xf>
    <xf numFmtId="0" fontId="14" fillId="0" borderId="26" xfId="6" applyFont="1" applyBorder="1" applyAlignment="1">
      <alignment horizontal="center" vertical="center"/>
    </xf>
    <xf numFmtId="0" fontId="14" fillId="0" borderId="26" xfId="6" applyFont="1" applyBorder="1" applyAlignment="1">
      <alignment horizontal="center" vertical="center" shrinkToFit="1"/>
    </xf>
    <xf numFmtId="177" fontId="32" fillId="0" borderId="26" xfId="7" applyNumberFormat="1" applyFont="1" applyBorder="1" applyAlignment="1">
      <alignment vertical="center"/>
    </xf>
    <xf numFmtId="49" fontId="32" fillId="0" borderId="26" xfId="7" applyNumberFormat="1" applyFont="1" applyBorder="1" applyAlignment="1">
      <alignment horizontal="center" vertical="center"/>
    </xf>
    <xf numFmtId="0" fontId="14" fillId="0" borderId="27" xfId="6" applyFont="1" applyBorder="1" applyAlignment="1">
      <alignment vertical="center"/>
    </xf>
    <xf numFmtId="0" fontId="27" fillId="3" borderId="2" xfId="6" applyFont="1" applyFill="1" applyBorder="1" applyAlignment="1">
      <alignment horizontal="center" vertical="center" shrinkToFit="1"/>
    </xf>
    <xf numFmtId="0" fontId="32" fillId="0" borderId="18" xfId="0" applyFont="1" applyBorder="1" applyAlignment="1">
      <alignment horizontal="center" vertical="center"/>
    </xf>
    <xf numFmtId="0" fontId="10" fillId="0" borderId="0" xfId="0" applyFont="1" applyFill="1" applyBorder="1" applyAlignment="1">
      <alignment horizontal="center" vertical="center"/>
    </xf>
    <xf numFmtId="0" fontId="10" fillId="0" borderId="0" xfId="0" applyFont="1" applyFill="1" applyBorder="1" applyAlignment="1">
      <alignment horizontal="center" vertical="center" shrinkToFit="1"/>
    </xf>
    <xf numFmtId="0" fontId="14" fillId="0" borderId="16" xfId="6" applyFont="1" applyFill="1" applyBorder="1" applyAlignment="1">
      <alignment horizontal="center" vertical="center" shrinkToFit="1"/>
    </xf>
    <xf numFmtId="0" fontId="32" fillId="0" borderId="17" xfId="6" applyFont="1" applyFill="1" applyBorder="1" applyAlignment="1">
      <alignment horizontal="center" vertical="center"/>
    </xf>
    <xf numFmtId="0" fontId="14" fillId="0" borderId="17" xfId="6" applyFont="1" applyFill="1" applyBorder="1" applyAlignment="1">
      <alignment horizontal="center" vertical="center" shrinkToFit="1"/>
    </xf>
    <xf numFmtId="0" fontId="29" fillId="0" borderId="0" xfId="6" applyFont="1" applyAlignment="1">
      <alignment horizontal="center" vertical="center"/>
    </xf>
    <xf numFmtId="0" fontId="28" fillId="0" borderId="0" xfId="6" applyFont="1" applyAlignment="1">
      <alignment horizontal="left" vertical="center"/>
    </xf>
  </cellXfs>
  <cellStyles count="8">
    <cellStyle name="headerStyle" xfId="3"/>
    <cellStyle name="headerStyle 2" xfId="4"/>
    <cellStyle name="headerStyle 3" xfId="5"/>
    <cellStyle name="쉼표 [0]" xfId="1" builtinId="6"/>
    <cellStyle name="쉼표 [0] 2" xfId="7"/>
    <cellStyle name="표준" xfId="0" builtinId="0"/>
    <cellStyle name="표준 2" xfId="6"/>
    <cellStyle name="표준 4" xfId="2"/>
  </cellStyles>
  <dxfs count="0"/>
  <tableStyles count="0" defaultTableStyle="TableStyleMedium9" defaultPivotStyle="PivotStyleLight16"/>
  <colors>
    <mruColors>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ActivePost%20Messenger/Temp/2021&#45380;&#46020;%20&#48156;&#51452;&#44228;&#54925;%20&#51089;&#49457;&#49436;&#49885;(&#49373;&#54876;&#46020;&#47196;&#54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신규)"/>
      <sheetName val="용역"/>
    </sheetNames>
    <sheetDataSet>
      <sheetData sheetId="0" refreshError="1"/>
      <sheetData sheetId="1"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rgb="FFFFFF00"/>
    <pageSetUpPr fitToPage="1"/>
  </sheetPr>
  <dimension ref="A1:U466"/>
  <sheetViews>
    <sheetView tabSelected="1" zoomScale="70" zoomScaleNormal="70" workbookViewId="0">
      <selection activeCell="A4" sqref="A4"/>
    </sheetView>
  </sheetViews>
  <sheetFormatPr defaultRowHeight="13.5"/>
  <cols>
    <col min="1" max="1" width="10.5" style="40" bestFit="1" customWidth="1"/>
    <col min="2" max="2" width="9.625" style="40" customWidth="1"/>
    <col min="3" max="3" width="11.375" style="40" customWidth="1"/>
    <col min="4" max="4" width="37.875" style="40" customWidth="1"/>
    <col min="5" max="5" width="14.875" style="70" customWidth="1"/>
    <col min="6" max="6" width="20.375" style="149" customWidth="1"/>
    <col min="7" max="8" width="9" style="40"/>
    <col min="9" max="11" width="17.5" style="91" hidden="1" customWidth="1"/>
    <col min="12" max="12" width="17.5" style="92" customWidth="1"/>
    <col min="13" max="14" width="17.5" style="91" hidden="1" customWidth="1"/>
    <col min="15" max="15" width="14" style="156" customWidth="1"/>
    <col min="16" max="16" width="9" style="40"/>
    <col min="17" max="17" width="16.375" style="40" customWidth="1"/>
    <col min="18" max="19" width="0" style="40" hidden="1" customWidth="1"/>
    <col min="20" max="20" width="12.875" style="40" hidden="1" customWidth="1"/>
    <col min="21" max="256" width="9" style="19"/>
    <col min="257" max="257" width="10.5" style="19" bestFit="1" customWidth="1"/>
    <col min="258" max="258" width="9.625" style="19" customWidth="1"/>
    <col min="259" max="259" width="11.375" style="19" customWidth="1"/>
    <col min="260" max="260" width="37.875" style="19" customWidth="1"/>
    <col min="261" max="261" width="14.875" style="19" customWidth="1"/>
    <col min="262" max="263" width="9" style="19"/>
    <col min="264" max="269" width="17.5" style="19" customWidth="1"/>
    <col min="270" max="270" width="27.25" style="19" customWidth="1"/>
    <col min="271" max="271" width="14" style="19" customWidth="1"/>
    <col min="272" max="272" width="9" style="19"/>
    <col min="273" max="273" width="16.375" style="19" customWidth="1"/>
    <col min="274" max="275" width="9" style="19"/>
    <col min="276" max="276" width="12.875" style="19" bestFit="1" customWidth="1"/>
    <col min="277" max="512" width="9" style="19"/>
    <col min="513" max="513" width="10.5" style="19" bestFit="1" customWidth="1"/>
    <col min="514" max="514" width="9.625" style="19" customWidth="1"/>
    <col min="515" max="515" width="11.375" style="19" customWidth="1"/>
    <col min="516" max="516" width="37.875" style="19" customWidth="1"/>
    <col min="517" max="517" width="14.875" style="19" customWidth="1"/>
    <col min="518" max="519" width="9" style="19"/>
    <col min="520" max="525" width="17.5" style="19" customWidth="1"/>
    <col min="526" max="526" width="27.25" style="19" customWidth="1"/>
    <col min="527" max="527" width="14" style="19" customWidth="1"/>
    <col min="528" max="528" width="9" style="19"/>
    <col min="529" max="529" width="16.375" style="19" customWidth="1"/>
    <col min="530" max="531" width="9" style="19"/>
    <col min="532" max="532" width="12.875" style="19" bestFit="1" customWidth="1"/>
    <col min="533" max="768" width="9" style="19"/>
    <col min="769" max="769" width="10.5" style="19" bestFit="1" customWidth="1"/>
    <col min="770" max="770" width="9.625" style="19" customWidth="1"/>
    <col min="771" max="771" width="11.375" style="19" customWidth="1"/>
    <col min="772" max="772" width="37.875" style="19" customWidth="1"/>
    <col min="773" max="773" width="14.875" style="19" customWidth="1"/>
    <col min="774" max="775" width="9" style="19"/>
    <col min="776" max="781" width="17.5" style="19" customWidth="1"/>
    <col min="782" max="782" width="27.25" style="19" customWidth="1"/>
    <col min="783" max="783" width="14" style="19" customWidth="1"/>
    <col min="784" max="784" width="9" style="19"/>
    <col min="785" max="785" width="16.375" style="19" customWidth="1"/>
    <col min="786" max="787" width="9" style="19"/>
    <col min="788" max="788" width="12.875" style="19" bestFit="1" customWidth="1"/>
    <col min="789" max="1024" width="9" style="19"/>
    <col min="1025" max="1025" width="10.5" style="19" bestFit="1" customWidth="1"/>
    <col min="1026" max="1026" width="9.625" style="19" customWidth="1"/>
    <col min="1027" max="1027" width="11.375" style="19" customWidth="1"/>
    <col min="1028" max="1028" width="37.875" style="19" customWidth="1"/>
    <col min="1029" max="1029" width="14.875" style="19" customWidth="1"/>
    <col min="1030" max="1031" width="9" style="19"/>
    <col min="1032" max="1037" width="17.5" style="19" customWidth="1"/>
    <col min="1038" max="1038" width="27.25" style="19" customWidth="1"/>
    <col min="1039" max="1039" width="14" style="19" customWidth="1"/>
    <col min="1040" max="1040" width="9" style="19"/>
    <col min="1041" max="1041" width="16.375" style="19" customWidth="1"/>
    <col min="1042" max="1043" width="9" style="19"/>
    <col min="1044" max="1044" width="12.875" style="19" bestFit="1" customWidth="1"/>
    <col min="1045" max="1280" width="9" style="19"/>
    <col min="1281" max="1281" width="10.5" style="19" bestFit="1" customWidth="1"/>
    <col min="1282" max="1282" width="9.625" style="19" customWidth="1"/>
    <col min="1283" max="1283" width="11.375" style="19" customWidth="1"/>
    <col min="1284" max="1284" width="37.875" style="19" customWidth="1"/>
    <col min="1285" max="1285" width="14.875" style="19" customWidth="1"/>
    <col min="1286" max="1287" width="9" style="19"/>
    <col min="1288" max="1293" width="17.5" style="19" customWidth="1"/>
    <col min="1294" max="1294" width="27.25" style="19" customWidth="1"/>
    <col min="1295" max="1295" width="14" style="19" customWidth="1"/>
    <col min="1296" max="1296" width="9" style="19"/>
    <col min="1297" max="1297" width="16.375" style="19" customWidth="1"/>
    <col min="1298" max="1299" width="9" style="19"/>
    <col min="1300" max="1300" width="12.875" style="19" bestFit="1" customWidth="1"/>
    <col min="1301" max="1536" width="9" style="19"/>
    <col min="1537" max="1537" width="10.5" style="19" bestFit="1" customWidth="1"/>
    <col min="1538" max="1538" width="9.625" style="19" customWidth="1"/>
    <col min="1539" max="1539" width="11.375" style="19" customWidth="1"/>
    <col min="1540" max="1540" width="37.875" style="19" customWidth="1"/>
    <col min="1541" max="1541" width="14.875" style="19" customWidth="1"/>
    <col min="1542" max="1543" width="9" style="19"/>
    <col min="1544" max="1549" width="17.5" style="19" customWidth="1"/>
    <col min="1550" max="1550" width="27.25" style="19" customWidth="1"/>
    <col min="1551" max="1551" width="14" style="19" customWidth="1"/>
    <col min="1552" max="1552" width="9" style="19"/>
    <col min="1553" max="1553" width="16.375" style="19" customWidth="1"/>
    <col min="1554" max="1555" width="9" style="19"/>
    <col min="1556" max="1556" width="12.875" style="19" bestFit="1" customWidth="1"/>
    <col min="1557" max="1792" width="9" style="19"/>
    <col min="1793" max="1793" width="10.5" style="19" bestFit="1" customWidth="1"/>
    <col min="1794" max="1794" width="9.625" style="19" customWidth="1"/>
    <col min="1795" max="1795" width="11.375" style="19" customWidth="1"/>
    <col min="1796" max="1796" width="37.875" style="19" customWidth="1"/>
    <col min="1797" max="1797" width="14.875" style="19" customWidth="1"/>
    <col min="1798" max="1799" width="9" style="19"/>
    <col min="1800" max="1805" width="17.5" style="19" customWidth="1"/>
    <col min="1806" max="1806" width="27.25" style="19" customWidth="1"/>
    <col min="1807" max="1807" width="14" style="19" customWidth="1"/>
    <col min="1808" max="1808" width="9" style="19"/>
    <col min="1809" max="1809" width="16.375" style="19" customWidth="1"/>
    <col min="1810" max="1811" width="9" style="19"/>
    <col min="1812" max="1812" width="12.875" style="19" bestFit="1" customWidth="1"/>
    <col min="1813" max="2048" width="9" style="19"/>
    <col min="2049" max="2049" width="10.5" style="19" bestFit="1" customWidth="1"/>
    <col min="2050" max="2050" width="9.625" style="19" customWidth="1"/>
    <col min="2051" max="2051" width="11.375" style="19" customWidth="1"/>
    <col min="2052" max="2052" width="37.875" style="19" customWidth="1"/>
    <col min="2053" max="2053" width="14.875" style="19" customWidth="1"/>
    <col min="2054" max="2055" width="9" style="19"/>
    <col min="2056" max="2061" width="17.5" style="19" customWidth="1"/>
    <col min="2062" max="2062" width="27.25" style="19" customWidth="1"/>
    <col min="2063" max="2063" width="14" style="19" customWidth="1"/>
    <col min="2064" max="2064" width="9" style="19"/>
    <col min="2065" max="2065" width="16.375" style="19" customWidth="1"/>
    <col min="2066" max="2067" width="9" style="19"/>
    <col min="2068" max="2068" width="12.875" style="19" bestFit="1" customWidth="1"/>
    <col min="2069" max="2304" width="9" style="19"/>
    <col min="2305" max="2305" width="10.5" style="19" bestFit="1" customWidth="1"/>
    <col min="2306" max="2306" width="9.625" style="19" customWidth="1"/>
    <col min="2307" max="2307" width="11.375" style="19" customWidth="1"/>
    <col min="2308" max="2308" width="37.875" style="19" customWidth="1"/>
    <col min="2309" max="2309" width="14.875" style="19" customWidth="1"/>
    <col min="2310" max="2311" width="9" style="19"/>
    <col min="2312" max="2317" width="17.5" style="19" customWidth="1"/>
    <col min="2318" max="2318" width="27.25" style="19" customWidth="1"/>
    <col min="2319" max="2319" width="14" style="19" customWidth="1"/>
    <col min="2320" max="2320" width="9" style="19"/>
    <col min="2321" max="2321" width="16.375" style="19" customWidth="1"/>
    <col min="2322" max="2323" width="9" style="19"/>
    <col min="2324" max="2324" width="12.875" style="19" bestFit="1" customWidth="1"/>
    <col min="2325" max="2560" width="9" style="19"/>
    <col min="2561" max="2561" width="10.5" style="19" bestFit="1" customWidth="1"/>
    <col min="2562" max="2562" width="9.625" style="19" customWidth="1"/>
    <col min="2563" max="2563" width="11.375" style="19" customWidth="1"/>
    <col min="2564" max="2564" width="37.875" style="19" customWidth="1"/>
    <col min="2565" max="2565" width="14.875" style="19" customWidth="1"/>
    <col min="2566" max="2567" width="9" style="19"/>
    <col min="2568" max="2573" width="17.5" style="19" customWidth="1"/>
    <col min="2574" max="2574" width="27.25" style="19" customWidth="1"/>
    <col min="2575" max="2575" width="14" style="19" customWidth="1"/>
    <col min="2576" max="2576" width="9" style="19"/>
    <col min="2577" max="2577" width="16.375" style="19" customWidth="1"/>
    <col min="2578" max="2579" width="9" style="19"/>
    <col min="2580" max="2580" width="12.875" style="19" bestFit="1" customWidth="1"/>
    <col min="2581" max="2816" width="9" style="19"/>
    <col min="2817" max="2817" width="10.5" style="19" bestFit="1" customWidth="1"/>
    <col min="2818" max="2818" width="9.625" style="19" customWidth="1"/>
    <col min="2819" max="2819" width="11.375" style="19" customWidth="1"/>
    <col min="2820" max="2820" width="37.875" style="19" customWidth="1"/>
    <col min="2821" max="2821" width="14.875" style="19" customWidth="1"/>
    <col min="2822" max="2823" width="9" style="19"/>
    <col min="2824" max="2829" width="17.5" style="19" customWidth="1"/>
    <col min="2830" max="2830" width="27.25" style="19" customWidth="1"/>
    <col min="2831" max="2831" width="14" style="19" customWidth="1"/>
    <col min="2832" max="2832" width="9" style="19"/>
    <col min="2833" max="2833" width="16.375" style="19" customWidth="1"/>
    <col min="2834" max="2835" width="9" style="19"/>
    <col min="2836" max="2836" width="12.875" style="19" bestFit="1" customWidth="1"/>
    <col min="2837" max="3072" width="9" style="19"/>
    <col min="3073" max="3073" width="10.5" style="19" bestFit="1" customWidth="1"/>
    <col min="3074" max="3074" width="9.625" style="19" customWidth="1"/>
    <col min="3075" max="3075" width="11.375" style="19" customWidth="1"/>
    <col min="3076" max="3076" width="37.875" style="19" customWidth="1"/>
    <col min="3077" max="3077" width="14.875" style="19" customWidth="1"/>
    <col min="3078" max="3079" width="9" style="19"/>
    <col min="3080" max="3085" width="17.5" style="19" customWidth="1"/>
    <col min="3086" max="3086" width="27.25" style="19" customWidth="1"/>
    <col min="3087" max="3087" width="14" style="19" customWidth="1"/>
    <col min="3088" max="3088" width="9" style="19"/>
    <col min="3089" max="3089" width="16.375" style="19" customWidth="1"/>
    <col min="3090" max="3091" width="9" style="19"/>
    <col min="3092" max="3092" width="12.875" style="19" bestFit="1" customWidth="1"/>
    <col min="3093" max="3328" width="9" style="19"/>
    <col min="3329" max="3329" width="10.5" style="19" bestFit="1" customWidth="1"/>
    <col min="3330" max="3330" width="9.625" style="19" customWidth="1"/>
    <col min="3331" max="3331" width="11.375" style="19" customWidth="1"/>
    <col min="3332" max="3332" width="37.875" style="19" customWidth="1"/>
    <col min="3333" max="3333" width="14.875" style="19" customWidth="1"/>
    <col min="3334" max="3335" width="9" style="19"/>
    <col min="3336" max="3341" width="17.5" style="19" customWidth="1"/>
    <col min="3342" max="3342" width="27.25" style="19" customWidth="1"/>
    <col min="3343" max="3343" width="14" style="19" customWidth="1"/>
    <col min="3344" max="3344" width="9" style="19"/>
    <col min="3345" max="3345" width="16.375" style="19" customWidth="1"/>
    <col min="3346" max="3347" width="9" style="19"/>
    <col min="3348" max="3348" width="12.875" style="19" bestFit="1" customWidth="1"/>
    <col min="3349" max="3584" width="9" style="19"/>
    <col min="3585" max="3585" width="10.5" style="19" bestFit="1" customWidth="1"/>
    <col min="3586" max="3586" width="9.625" style="19" customWidth="1"/>
    <col min="3587" max="3587" width="11.375" style="19" customWidth="1"/>
    <col min="3588" max="3588" width="37.875" style="19" customWidth="1"/>
    <col min="3589" max="3589" width="14.875" style="19" customWidth="1"/>
    <col min="3590" max="3591" width="9" style="19"/>
    <col min="3592" max="3597" width="17.5" style="19" customWidth="1"/>
    <col min="3598" max="3598" width="27.25" style="19" customWidth="1"/>
    <col min="3599" max="3599" width="14" style="19" customWidth="1"/>
    <col min="3600" max="3600" width="9" style="19"/>
    <col min="3601" max="3601" width="16.375" style="19" customWidth="1"/>
    <col min="3602" max="3603" width="9" style="19"/>
    <col min="3604" max="3604" width="12.875" style="19" bestFit="1" customWidth="1"/>
    <col min="3605" max="3840" width="9" style="19"/>
    <col min="3841" max="3841" width="10.5" style="19" bestFit="1" customWidth="1"/>
    <col min="3842" max="3842" width="9.625" style="19" customWidth="1"/>
    <col min="3843" max="3843" width="11.375" style="19" customWidth="1"/>
    <col min="3844" max="3844" width="37.875" style="19" customWidth="1"/>
    <col min="3845" max="3845" width="14.875" style="19" customWidth="1"/>
    <col min="3846" max="3847" width="9" style="19"/>
    <col min="3848" max="3853" width="17.5" style="19" customWidth="1"/>
    <col min="3854" max="3854" width="27.25" style="19" customWidth="1"/>
    <col min="3855" max="3855" width="14" style="19" customWidth="1"/>
    <col min="3856" max="3856" width="9" style="19"/>
    <col min="3857" max="3857" width="16.375" style="19" customWidth="1"/>
    <col min="3858" max="3859" width="9" style="19"/>
    <col min="3860" max="3860" width="12.875" style="19" bestFit="1" customWidth="1"/>
    <col min="3861" max="4096" width="9" style="19"/>
    <col min="4097" max="4097" width="10.5" style="19" bestFit="1" customWidth="1"/>
    <col min="4098" max="4098" width="9.625" style="19" customWidth="1"/>
    <col min="4099" max="4099" width="11.375" style="19" customWidth="1"/>
    <col min="4100" max="4100" width="37.875" style="19" customWidth="1"/>
    <col min="4101" max="4101" width="14.875" style="19" customWidth="1"/>
    <col min="4102" max="4103" width="9" style="19"/>
    <col min="4104" max="4109" width="17.5" style="19" customWidth="1"/>
    <col min="4110" max="4110" width="27.25" style="19" customWidth="1"/>
    <col min="4111" max="4111" width="14" style="19" customWidth="1"/>
    <col min="4112" max="4112" width="9" style="19"/>
    <col min="4113" max="4113" width="16.375" style="19" customWidth="1"/>
    <col min="4114" max="4115" width="9" style="19"/>
    <col min="4116" max="4116" width="12.875" style="19" bestFit="1" customWidth="1"/>
    <col min="4117" max="4352" width="9" style="19"/>
    <col min="4353" max="4353" width="10.5" style="19" bestFit="1" customWidth="1"/>
    <col min="4354" max="4354" width="9.625" style="19" customWidth="1"/>
    <col min="4355" max="4355" width="11.375" style="19" customWidth="1"/>
    <col min="4356" max="4356" width="37.875" style="19" customWidth="1"/>
    <col min="4357" max="4357" width="14.875" style="19" customWidth="1"/>
    <col min="4358" max="4359" width="9" style="19"/>
    <col min="4360" max="4365" width="17.5" style="19" customWidth="1"/>
    <col min="4366" max="4366" width="27.25" style="19" customWidth="1"/>
    <col min="4367" max="4367" width="14" style="19" customWidth="1"/>
    <col min="4368" max="4368" width="9" style="19"/>
    <col min="4369" max="4369" width="16.375" style="19" customWidth="1"/>
    <col min="4370" max="4371" width="9" style="19"/>
    <col min="4372" max="4372" width="12.875" style="19" bestFit="1" customWidth="1"/>
    <col min="4373" max="4608" width="9" style="19"/>
    <col min="4609" max="4609" width="10.5" style="19" bestFit="1" customWidth="1"/>
    <col min="4610" max="4610" width="9.625" style="19" customWidth="1"/>
    <col min="4611" max="4611" width="11.375" style="19" customWidth="1"/>
    <col min="4612" max="4612" width="37.875" style="19" customWidth="1"/>
    <col min="4613" max="4613" width="14.875" style="19" customWidth="1"/>
    <col min="4614" max="4615" width="9" style="19"/>
    <col min="4616" max="4621" width="17.5" style="19" customWidth="1"/>
    <col min="4622" max="4622" width="27.25" style="19" customWidth="1"/>
    <col min="4623" max="4623" width="14" style="19" customWidth="1"/>
    <col min="4624" max="4624" width="9" style="19"/>
    <col min="4625" max="4625" width="16.375" style="19" customWidth="1"/>
    <col min="4626" max="4627" width="9" style="19"/>
    <col min="4628" max="4628" width="12.875" style="19" bestFit="1" customWidth="1"/>
    <col min="4629" max="4864" width="9" style="19"/>
    <col min="4865" max="4865" width="10.5" style="19" bestFit="1" customWidth="1"/>
    <col min="4866" max="4866" width="9.625" style="19" customWidth="1"/>
    <col min="4867" max="4867" width="11.375" style="19" customWidth="1"/>
    <col min="4868" max="4868" width="37.875" style="19" customWidth="1"/>
    <col min="4869" max="4869" width="14.875" style="19" customWidth="1"/>
    <col min="4870" max="4871" width="9" style="19"/>
    <col min="4872" max="4877" width="17.5" style="19" customWidth="1"/>
    <col min="4878" max="4878" width="27.25" style="19" customWidth="1"/>
    <col min="4879" max="4879" width="14" style="19" customWidth="1"/>
    <col min="4880" max="4880" width="9" style="19"/>
    <col min="4881" max="4881" width="16.375" style="19" customWidth="1"/>
    <col min="4882" max="4883" width="9" style="19"/>
    <col min="4884" max="4884" width="12.875" style="19" bestFit="1" customWidth="1"/>
    <col min="4885" max="5120" width="9" style="19"/>
    <col min="5121" max="5121" width="10.5" style="19" bestFit="1" customWidth="1"/>
    <col min="5122" max="5122" width="9.625" style="19" customWidth="1"/>
    <col min="5123" max="5123" width="11.375" style="19" customWidth="1"/>
    <col min="5124" max="5124" width="37.875" style="19" customWidth="1"/>
    <col min="5125" max="5125" width="14.875" style="19" customWidth="1"/>
    <col min="5126" max="5127" width="9" style="19"/>
    <col min="5128" max="5133" width="17.5" style="19" customWidth="1"/>
    <col min="5134" max="5134" width="27.25" style="19" customWidth="1"/>
    <col min="5135" max="5135" width="14" style="19" customWidth="1"/>
    <col min="5136" max="5136" width="9" style="19"/>
    <col min="5137" max="5137" width="16.375" style="19" customWidth="1"/>
    <col min="5138" max="5139" width="9" style="19"/>
    <col min="5140" max="5140" width="12.875" style="19" bestFit="1" customWidth="1"/>
    <col min="5141" max="5376" width="9" style="19"/>
    <col min="5377" max="5377" width="10.5" style="19" bestFit="1" customWidth="1"/>
    <col min="5378" max="5378" width="9.625" style="19" customWidth="1"/>
    <col min="5379" max="5379" width="11.375" style="19" customWidth="1"/>
    <col min="5380" max="5380" width="37.875" style="19" customWidth="1"/>
    <col min="5381" max="5381" width="14.875" style="19" customWidth="1"/>
    <col min="5382" max="5383" width="9" style="19"/>
    <col min="5384" max="5389" width="17.5" style="19" customWidth="1"/>
    <col min="5390" max="5390" width="27.25" style="19" customWidth="1"/>
    <col min="5391" max="5391" width="14" style="19" customWidth="1"/>
    <col min="5392" max="5392" width="9" style="19"/>
    <col min="5393" max="5393" width="16.375" style="19" customWidth="1"/>
    <col min="5394" max="5395" width="9" style="19"/>
    <col min="5396" max="5396" width="12.875" style="19" bestFit="1" customWidth="1"/>
    <col min="5397" max="5632" width="9" style="19"/>
    <col min="5633" max="5633" width="10.5" style="19" bestFit="1" customWidth="1"/>
    <col min="5634" max="5634" width="9.625" style="19" customWidth="1"/>
    <col min="5635" max="5635" width="11.375" style="19" customWidth="1"/>
    <col min="5636" max="5636" width="37.875" style="19" customWidth="1"/>
    <col min="5637" max="5637" width="14.875" style="19" customWidth="1"/>
    <col min="5638" max="5639" width="9" style="19"/>
    <col min="5640" max="5645" width="17.5" style="19" customWidth="1"/>
    <col min="5646" max="5646" width="27.25" style="19" customWidth="1"/>
    <col min="5647" max="5647" width="14" style="19" customWidth="1"/>
    <col min="5648" max="5648" width="9" style="19"/>
    <col min="5649" max="5649" width="16.375" style="19" customWidth="1"/>
    <col min="5650" max="5651" width="9" style="19"/>
    <col min="5652" max="5652" width="12.875" style="19" bestFit="1" customWidth="1"/>
    <col min="5653" max="5888" width="9" style="19"/>
    <col min="5889" max="5889" width="10.5" style="19" bestFit="1" customWidth="1"/>
    <col min="5890" max="5890" width="9.625" style="19" customWidth="1"/>
    <col min="5891" max="5891" width="11.375" style="19" customWidth="1"/>
    <col min="5892" max="5892" width="37.875" style="19" customWidth="1"/>
    <col min="5893" max="5893" width="14.875" style="19" customWidth="1"/>
    <col min="5894" max="5895" width="9" style="19"/>
    <col min="5896" max="5901" width="17.5" style="19" customWidth="1"/>
    <col min="5902" max="5902" width="27.25" style="19" customWidth="1"/>
    <col min="5903" max="5903" width="14" style="19" customWidth="1"/>
    <col min="5904" max="5904" width="9" style="19"/>
    <col min="5905" max="5905" width="16.375" style="19" customWidth="1"/>
    <col min="5906" max="5907" width="9" style="19"/>
    <col min="5908" max="5908" width="12.875" style="19" bestFit="1" customWidth="1"/>
    <col min="5909" max="6144" width="9" style="19"/>
    <col min="6145" max="6145" width="10.5" style="19" bestFit="1" customWidth="1"/>
    <col min="6146" max="6146" width="9.625" style="19" customWidth="1"/>
    <col min="6147" max="6147" width="11.375" style="19" customWidth="1"/>
    <col min="6148" max="6148" width="37.875" style="19" customWidth="1"/>
    <col min="6149" max="6149" width="14.875" style="19" customWidth="1"/>
    <col min="6150" max="6151" width="9" style="19"/>
    <col min="6152" max="6157" width="17.5" style="19" customWidth="1"/>
    <col min="6158" max="6158" width="27.25" style="19" customWidth="1"/>
    <col min="6159" max="6159" width="14" style="19" customWidth="1"/>
    <col min="6160" max="6160" width="9" style="19"/>
    <col min="6161" max="6161" width="16.375" style="19" customWidth="1"/>
    <col min="6162" max="6163" width="9" style="19"/>
    <col min="6164" max="6164" width="12.875" style="19" bestFit="1" customWidth="1"/>
    <col min="6165" max="6400" width="9" style="19"/>
    <col min="6401" max="6401" width="10.5" style="19" bestFit="1" customWidth="1"/>
    <col min="6402" max="6402" width="9.625" style="19" customWidth="1"/>
    <col min="6403" max="6403" width="11.375" style="19" customWidth="1"/>
    <col min="6404" max="6404" width="37.875" style="19" customWidth="1"/>
    <col min="6405" max="6405" width="14.875" style="19" customWidth="1"/>
    <col min="6406" max="6407" width="9" style="19"/>
    <col min="6408" max="6413" width="17.5" style="19" customWidth="1"/>
    <col min="6414" max="6414" width="27.25" style="19" customWidth="1"/>
    <col min="6415" max="6415" width="14" style="19" customWidth="1"/>
    <col min="6416" max="6416" width="9" style="19"/>
    <col min="6417" max="6417" width="16.375" style="19" customWidth="1"/>
    <col min="6418" max="6419" width="9" style="19"/>
    <col min="6420" max="6420" width="12.875" style="19" bestFit="1" customWidth="1"/>
    <col min="6421" max="6656" width="9" style="19"/>
    <col min="6657" max="6657" width="10.5" style="19" bestFit="1" customWidth="1"/>
    <col min="6658" max="6658" width="9.625" style="19" customWidth="1"/>
    <col min="6659" max="6659" width="11.375" style="19" customWidth="1"/>
    <col min="6660" max="6660" width="37.875" style="19" customWidth="1"/>
    <col min="6661" max="6661" width="14.875" style="19" customWidth="1"/>
    <col min="6662" max="6663" width="9" style="19"/>
    <col min="6664" max="6669" width="17.5" style="19" customWidth="1"/>
    <col min="6670" max="6670" width="27.25" style="19" customWidth="1"/>
    <col min="6671" max="6671" width="14" style="19" customWidth="1"/>
    <col min="6672" max="6672" width="9" style="19"/>
    <col min="6673" max="6673" width="16.375" style="19" customWidth="1"/>
    <col min="6674" max="6675" width="9" style="19"/>
    <col min="6676" max="6676" width="12.875" style="19" bestFit="1" customWidth="1"/>
    <col min="6677" max="6912" width="9" style="19"/>
    <col min="6913" max="6913" width="10.5" style="19" bestFit="1" customWidth="1"/>
    <col min="6914" max="6914" width="9.625" style="19" customWidth="1"/>
    <col min="6915" max="6915" width="11.375" style="19" customWidth="1"/>
    <col min="6916" max="6916" width="37.875" style="19" customWidth="1"/>
    <col min="6917" max="6917" width="14.875" style="19" customWidth="1"/>
    <col min="6918" max="6919" width="9" style="19"/>
    <col min="6920" max="6925" width="17.5" style="19" customWidth="1"/>
    <col min="6926" max="6926" width="27.25" style="19" customWidth="1"/>
    <col min="6927" max="6927" width="14" style="19" customWidth="1"/>
    <col min="6928" max="6928" width="9" style="19"/>
    <col min="6929" max="6929" width="16.375" style="19" customWidth="1"/>
    <col min="6930" max="6931" width="9" style="19"/>
    <col min="6932" max="6932" width="12.875" style="19" bestFit="1" customWidth="1"/>
    <col min="6933" max="7168" width="9" style="19"/>
    <col min="7169" max="7169" width="10.5" style="19" bestFit="1" customWidth="1"/>
    <col min="7170" max="7170" width="9.625" style="19" customWidth="1"/>
    <col min="7171" max="7171" width="11.375" style="19" customWidth="1"/>
    <col min="7172" max="7172" width="37.875" style="19" customWidth="1"/>
    <col min="7173" max="7173" width="14.875" style="19" customWidth="1"/>
    <col min="7174" max="7175" width="9" style="19"/>
    <col min="7176" max="7181" width="17.5" style="19" customWidth="1"/>
    <col min="7182" max="7182" width="27.25" style="19" customWidth="1"/>
    <col min="7183" max="7183" width="14" style="19" customWidth="1"/>
    <col min="7184" max="7184" width="9" style="19"/>
    <col min="7185" max="7185" width="16.375" style="19" customWidth="1"/>
    <col min="7186" max="7187" width="9" style="19"/>
    <col min="7188" max="7188" width="12.875" style="19" bestFit="1" customWidth="1"/>
    <col min="7189" max="7424" width="9" style="19"/>
    <col min="7425" max="7425" width="10.5" style="19" bestFit="1" customWidth="1"/>
    <col min="7426" max="7426" width="9.625" style="19" customWidth="1"/>
    <col min="7427" max="7427" width="11.375" style="19" customWidth="1"/>
    <col min="7428" max="7428" width="37.875" style="19" customWidth="1"/>
    <col min="7429" max="7429" width="14.875" style="19" customWidth="1"/>
    <col min="7430" max="7431" width="9" style="19"/>
    <col min="7432" max="7437" width="17.5" style="19" customWidth="1"/>
    <col min="7438" max="7438" width="27.25" style="19" customWidth="1"/>
    <col min="7439" max="7439" width="14" style="19" customWidth="1"/>
    <col min="7440" max="7440" width="9" style="19"/>
    <col min="7441" max="7441" width="16.375" style="19" customWidth="1"/>
    <col min="7442" max="7443" width="9" style="19"/>
    <col min="7444" max="7444" width="12.875" style="19" bestFit="1" customWidth="1"/>
    <col min="7445" max="7680" width="9" style="19"/>
    <col min="7681" max="7681" width="10.5" style="19" bestFit="1" customWidth="1"/>
    <col min="7682" max="7682" width="9.625" style="19" customWidth="1"/>
    <col min="7683" max="7683" width="11.375" style="19" customWidth="1"/>
    <col min="7684" max="7684" width="37.875" style="19" customWidth="1"/>
    <col min="7685" max="7685" width="14.875" style="19" customWidth="1"/>
    <col min="7686" max="7687" width="9" style="19"/>
    <col min="7688" max="7693" width="17.5" style="19" customWidth="1"/>
    <col min="7694" max="7694" width="27.25" style="19" customWidth="1"/>
    <col min="7695" max="7695" width="14" style="19" customWidth="1"/>
    <col min="7696" max="7696" width="9" style="19"/>
    <col min="7697" max="7697" width="16.375" style="19" customWidth="1"/>
    <col min="7698" max="7699" width="9" style="19"/>
    <col min="7700" max="7700" width="12.875" style="19" bestFit="1" customWidth="1"/>
    <col min="7701" max="7936" width="9" style="19"/>
    <col min="7937" max="7937" width="10.5" style="19" bestFit="1" customWidth="1"/>
    <col min="7938" max="7938" width="9.625" style="19" customWidth="1"/>
    <col min="7939" max="7939" width="11.375" style="19" customWidth="1"/>
    <col min="7940" max="7940" width="37.875" style="19" customWidth="1"/>
    <col min="7941" max="7941" width="14.875" style="19" customWidth="1"/>
    <col min="7942" max="7943" width="9" style="19"/>
    <col min="7944" max="7949" width="17.5" style="19" customWidth="1"/>
    <col min="7950" max="7950" width="27.25" style="19" customWidth="1"/>
    <col min="7951" max="7951" width="14" style="19" customWidth="1"/>
    <col min="7952" max="7952" width="9" style="19"/>
    <col min="7953" max="7953" width="16.375" style="19" customWidth="1"/>
    <col min="7954" max="7955" width="9" style="19"/>
    <col min="7956" max="7956" width="12.875" style="19" bestFit="1" customWidth="1"/>
    <col min="7957" max="8192" width="9" style="19"/>
    <col min="8193" max="8193" width="10.5" style="19" bestFit="1" customWidth="1"/>
    <col min="8194" max="8194" width="9.625" style="19" customWidth="1"/>
    <col min="8195" max="8195" width="11.375" style="19" customWidth="1"/>
    <col min="8196" max="8196" width="37.875" style="19" customWidth="1"/>
    <col min="8197" max="8197" width="14.875" style="19" customWidth="1"/>
    <col min="8198" max="8199" width="9" style="19"/>
    <col min="8200" max="8205" width="17.5" style="19" customWidth="1"/>
    <col min="8206" max="8206" width="27.25" style="19" customWidth="1"/>
    <col min="8207" max="8207" width="14" style="19" customWidth="1"/>
    <col min="8208" max="8208" width="9" style="19"/>
    <col min="8209" max="8209" width="16.375" style="19" customWidth="1"/>
    <col min="8210" max="8211" width="9" style="19"/>
    <col min="8212" max="8212" width="12.875" style="19" bestFit="1" customWidth="1"/>
    <col min="8213" max="8448" width="9" style="19"/>
    <col min="8449" max="8449" width="10.5" style="19" bestFit="1" customWidth="1"/>
    <col min="8450" max="8450" width="9.625" style="19" customWidth="1"/>
    <col min="8451" max="8451" width="11.375" style="19" customWidth="1"/>
    <col min="8452" max="8452" width="37.875" style="19" customWidth="1"/>
    <col min="8453" max="8453" width="14.875" style="19" customWidth="1"/>
    <col min="8454" max="8455" width="9" style="19"/>
    <col min="8456" max="8461" width="17.5" style="19" customWidth="1"/>
    <col min="8462" max="8462" width="27.25" style="19" customWidth="1"/>
    <col min="8463" max="8463" width="14" style="19" customWidth="1"/>
    <col min="8464" max="8464" width="9" style="19"/>
    <col min="8465" max="8465" width="16.375" style="19" customWidth="1"/>
    <col min="8466" max="8467" width="9" style="19"/>
    <col min="8468" max="8468" width="12.875" style="19" bestFit="1" customWidth="1"/>
    <col min="8469" max="8704" width="9" style="19"/>
    <col min="8705" max="8705" width="10.5" style="19" bestFit="1" customWidth="1"/>
    <col min="8706" max="8706" width="9.625" style="19" customWidth="1"/>
    <col min="8707" max="8707" width="11.375" style="19" customWidth="1"/>
    <col min="8708" max="8708" width="37.875" style="19" customWidth="1"/>
    <col min="8709" max="8709" width="14.875" style="19" customWidth="1"/>
    <col min="8710" max="8711" width="9" style="19"/>
    <col min="8712" max="8717" width="17.5" style="19" customWidth="1"/>
    <col min="8718" max="8718" width="27.25" style="19" customWidth="1"/>
    <col min="8719" max="8719" width="14" style="19" customWidth="1"/>
    <col min="8720" max="8720" width="9" style="19"/>
    <col min="8721" max="8721" width="16.375" style="19" customWidth="1"/>
    <col min="8722" max="8723" width="9" style="19"/>
    <col min="8724" max="8724" width="12.875" style="19" bestFit="1" customWidth="1"/>
    <col min="8725" max="8960" width="9" style="19"/>
    <col min="8961" max="8961" width="10.5" style="19" bestFit="1" customWidth="1"/>
    <col min="8962" max="8962" width="9.625" style="19" customWidth="1"/>
    <col min="8963" max="8963" width="11.375" style="19" customWidth="1"/>
    <col min="8964" max="8964" width="37.875" style="19" customWidth="1"/>
    <col min="8965" max="8965" width="14.875" style="19" customWidth="1"/>
    <col min="8966" max="8967" width="9" style="19"/>
    <col min="8968" max="8973" width="17.5" style="19" customWidth="1"/>
    <col min="8974" max="8974" width="27.25" style="19" customWidth="1"/>
    <col min="8975" max="8975" width="14" style="19" customWidth="1"/>
    <col min="8976" max="8976" width="9" style="19"/>
    <col min="8977" max="8977" width="16.375" style="19" customWidth="1"/>
    <col min="8978" max="8979" width="9" style="19"/>
    <col min="8980" max="8980" width="12.875" style="19" bestFit="1" customWidth="1"/>
    <col min="8981" max="9216" width="9" style="19"/>
    <col min="9217" max="9217" width="10.5" style="19" bestFit="1" customWidth="1"/>
    <col min="9218" max="9218" width="9.625" style="19" customWidth="1"/>
    <col min="9219" max="9219" width="11.375" style="19" customWidth="1"/>
    <col min="9220" max="9220" width="37.875" style="19" customWidth="1"/>
    <col min="9221" max="9221" width="14.875" style="19" customWidth="1"/>
    <col min="9222" max="9223" width="9" style="19"/>
    <col min="9224" max="9229" width="17.5" style="19" customWidth="1"/>
    <col min="9230" max="9230" width="27.25" style="19" customWidth="1"/>
    <col min="9231" max="9231" width="14" style="19" customWidth="1"/>
    <col min="9232" max="9232" width="9" style="19"/>
    <col min="9233" max="9233" width="16.375" style="19" customWidth="1"/>
    <col min="9234" max="9235" width="9" style="19"/>
    <col min="9236" max="9236" width="12.875" style="19" bestFit="1" customWidth="1"/>
    <col min="9237" max="9472" width="9" style="19"/>
    <col min="9473" max="9473" width="10.5" style="19" bestFit="1" customWidth="1"/>
    <col min="9474" max="9474" width="9.625" style="19" customWidth="1"/>
    <col min="9475" max="9475" width="11.375" style="19" customWidth="1"/>
    <col min="9476" max="9476" width="37.875" style="19" customWidth="1"/>
    <col min="9477" max="9477" width="14.875" style="19" customWidth="1"/>
    <col min="9478" max="9479" width="9" style="19"/>
    <col min="9480" max="9485" width="17.5" style="19" customWidth="1"/>
    <col min="9486" max="9486" width="27.25" style="19" customWidth="1"/>
    <col min="9487" max="9487" width="14" style="19" customWidth="1"/>
    <col min="9488" max="9488" width="9" style="19"/>
    <col min="9489" max="9489" width="16.375" style="19" customWidth="1"/>
    <col min="9490" max="9491" width="9" style="19"/>
    <col min="9492" max="9492" width="12.875" style="19" bestFit="1" customWidth="1"/>
    <col min="9493" max="9728" width="9" style="19"/>
    <col min="9729" max="9729" width="10.5" style="19" bestFit="1" customWidth="1"/>
    <col min="9730" max="9730" width="9.625" style="19" customWidth="1"/>
    <col min="9731" max="9731" width="11.375" style="19" customWidth="1"/>
    <col min="9732" max="9732" width="37.875" style="19" customWidth="1"/>
    <col min="9733" max="9733" width="14.875" style="19" customWidth="1"/>
    <col min="9734" max="9735" width="9" style="19"/>
    <col min="9736" max="9741" width="17.5" style="19" customWidth="1"/>
    <col min="9742" max="9742" width="27.25" style="19" customWidth="1"/>
    <col min="9743" max="9743" width="14" style="19" customWidth="1"/>
    <col min="9744" max="9744" width="9" style="19"/>
    <col min="9745" max="9745" width="16.375" style="19" customWidth="1"/>
    <col min="9746" max="9747" width="9" style="19"/>
    <col min="9748" max="9748" width="12.875" style="19" bestFit="1" customWidth="1"/>
    <col min="9749" max="9984" width="9" style="19"/>
    <col min="9985" max="9985" width="10.5" style="19" bestFit="1" customWidth="1"/>
    <col min="9986" max="9986" width="9.625" style="19" customWidth="1"/>
    <col min="9987" max="9987" width="11.375" style="19" customWidth="1"/>
    <col min="9988" max="9988" width="37.875" style="19" customWidth="1"/>
    <col min="9989" max="9989" width="14.875" style="19" customWidth="1"/>
    <col min="9990" max="9991" width="9" style="19"/>
    <col min="9992" max="9997" width="17.5" style="19" customWidth="1"/>
    <col min="9998" max="9998" width="27.25" style="19" customWidth="1"/>
    <col min="9999" max="9999" width="14" style="19" customWidth="1"/>
    <col min="10000" max="10000" width="9" style="19"/>
    <col min="10001" max="10001" width="16.375" style="19" customWidth="1"/>
    <col min="10002" max="10003" width="9" style="19"/>
    <col min="10004" max="10004" width="12.875" style="19" bestFit="1" customWidth="1"/>
    <col min="10005" max="10240" width="9" style="19"/>
    <col min="10241" max="10241" width="10.5" style="19" bestFit="1" customWidth="1"/>
    <col min="10242" max="10242" width="9.625" style="19" customWidth="1"/>
    <col min="10243" max="10243" width="11.375" style="19" customWidth="1"/>
    <col min="10244" max="10244" width="37.875" style="19" customWidth="1"/>
    <col min="10245" max="10245" width="14.875" style="19" customWidth="1"/>
    <col min="10246" max="10247" width="9" style="19"/>
    <col min="10248" max="10253" width="17.5" style="19" customWidth="1"/>
    <col min="10254" max="10254" width="27.25" style="19" customWidth="1"/>
    <col min="10255" max="10255" width="14" style="19" customWidth="1"/>
    <col min="10256" max="10256" width="9" style="19"/>
    <col min="10257" max="10257" width="16.375" style="19" customWidth="1"/>
    <col min="10258" max="10259" width="9" style="19"/>
    <col min="10260" max="10260" width="12.875" style="19" bestFit="1" customWidth="1"/>
    <col min="10261" max="10496" width="9" style="19"/>
    <col min="10497" max="10497" width="10.5" style="19" bestFit="1" customWidth="1"/>
    <col min="10498" max="10498" width="9.625" style="19" customWidth="1"/>
    <col min="10499" max="10499" width="11.375" style="19" customWidth="1"/>
    <col min="10500" max="10500" width="37.875" style="19" customWidth="1"/>
    <col min="10501" max="10501" width="14.875" style="19" customWidth="1"/>
    <col min="10502" max="10503" width="9" style="19"/>
    <col min="10504" max="10509" width="17.5" style="19" customWidth="1"/>
    <col min="10510" max="10510" width="27.25" style="19" customWidth="1"/>
    <col min="10511" max="10511" width="14" style="19" customWidth="1"/>
    <col min="10512" max="10512" width="9" style="19"/>
    <col min="10513" max="10513" width="16.375" style="19" customWidth="1"/>
    <col min="10514" max="10515" width="9" style="19"/>
    <col min="10516" max="10516" width="12.875" style="19" bestFit="1" customWidth="1"/>
    <col min="10517" max="10752" width="9" style="19"/>
    <col min="10753" max="10753" width="10.5" style="19" bestFit="1" customWidth="1"/>
    <col min="10754" max="10754" width="9.625" style="19" customWidth="1"/>
    <col min="10755" max="10755" width="11.375" style="19" customWidth="1"/>
    <col min="10756" max="10756" width="37.875" style="19" customWidth="1"/>
    <col min="10757" max="10757" width="14.875" style="19" customWidth="1"/>
    <col min="10758" max="10759" width="9" style="19"/>
    <col min="10760" max="10765" width="17.5" style="19" customWidth="1"/>
    <col min="10766" max="10766" width="27.25" style="19" customWidth="1"/>
    <col min="10767" max="10767" width="14" style="19" customWidth="1"/>
    <col min="10768" max="10768" width="9" style="19"/>
    <col min="10769" max="10769" width="16.375" style="19" customWidth="1"/>
    <col min="10770" max="10771" width="9" style="19"/>
    <col min="10772" max="10772" width="12.875" style="19" bestFit="1" customWidth="1"/>
    <col min="10773" max="11008" width="9" style="19"/>
    <col min="11009" max="11009" width="10.5" style="19" bestFit="1" customWidth="1"/>
    <col min="11010" max="11010" width="9.625" style="19" customWidth="1"/>
    <col min="11011" max="11011" width="11.375" style="19" customWidth="1"/>
    <col min="11012" max="11012" width="37.875" style="19" customWidth="1"/>
    <col min="11013" max="11013" width="14.875" style="19" customWidth="1"/>
    <col min="11014" max="11015" width="9" style="19"/>
    <col min="11016" max="11021" width="17.5" style="19" customWidth="1"/>
    <col min="11022" max="11022" width="27.25" style="19" customWidth="1"/>
    <col min="11023" max="11023" width="14" style="19" customWidth="1"/>
    <col min="11024" max="11024" width="9" style="19"/>
    <col min="11025" max="11025" width="16.375" style="19" customWidth="1"/>
    <col min="11026" max="11027" width="9" style="19"/>
    <col min="11028" max="11028" width="12.875" style="19" bestFit="1" customWidth="1"/>
    <col min="11029" max="11264" width="9" style="19"/>
    <col min="11265" max="11265" width="10.5" style="19" bestFit="1" customWidth="1"/>
    <col min="11266" max="11266" width="9.625" style="19" customWidth="1"/>
    <col min="11267" max="11267" width="11.375" style="19" customWidth="1"/>
    <col min="11268" max="11268" width="37.875" style="19" customWidth="1"/>
    <col min="11269" max="11269" width="14.875" style="19" customWidth="1"/>
    <col min="11270" max="11271" width="9" style="19"/>
    <col min="11272" max="11277" width="17.5" style="19" customWidth="1"/>
    <col min="11278" max="11278" width="27.25" style="19" customWidth="1"/>
    <col min="11279" max="11279" width="14" style="19" customWidth="1"/>
    <col min="11280" max="11280" width="9" style="19"/>
    <col min="11281" max="11281" width="16.375" style="19" customWidth="1"/>
    <col min="11282" max="11283" width="9" style="19"/>
    <col min="11284" max="11284" width="12.875" style="19" bestFit="1" customWidth="1"/>
    <col min="11285" max="11520" width="9" style="19"/>
    <col min="11521" max="11521" width="10.5" style="19" bestFit="1" customWidth="1"/>
    <col min="11522" max="11522" width="9.625" style="19" customWidth="1"/>
    <col min="11523" max="11523" width="11.375" style="19" customWidth="1"/>
    <col min="11524" max="11524" width="37.875" style="19" customWidth="1"/>
    <col min="11525" max="11525" width="14.875" style="19" customWidth="1"/>
    <col min="11526" max="11527" width="9" style="19"/>
    <col min="11528" max="11533" width="17.5" style="19" customWidth="1"/>
    <col min="11534" max="11534" width="27.25" style="19" customWidth="1"/>
    <col min="11535" max="11535" width="14" style="19" customWidth="1"/>
    <col min="11536" max="11536" width="9" style="19"/>
    <col min="11537" max="11537" width="16.375" style="19" customWidth="1"/>
    <col min="11538" max="11539" width="9" style="19"/>
    <col min="11540" max="11540" width="12.875" style="19" bestFit="1" customWidth="1"/>
    <col min="11541" max="11776" width="9" style="19"/>
    <col min="11777" max="11777" width="10.5" style="19" bestFit="1" customWidth="1"/>
    <col min="11778" max="11778" width="9.625" style="19" customWidth="1"/>
    <col min="11779" max="11779" width="11.375" style="19" customWidth="1"/>
    <col min="11780" max="11780" width="37.875" style="19" customWidth="1"/>
    <col min="11781" max="11781" width="14.875" style="19" customWidth="1"/>
    <col min="11782" max="11783" width="9" style="19"/>
    <col min="11784" max="11789" width="17.5" style="19" customWidth="1"/>
    <col min="11790" max="11790" width="27.25" style="19" customWidth="1"/>
    <col min="11791" max="11791" width="14" style="19" customWidth="1"/>
    <col min="11792" max="11792" width="9" style="19"/>
    <col min="11793" max="11793" width="16.375" style="19" customWidth="1"/>
    <col min="11794" max="11795" width="9" style="19"/>
    <col min="11796" max="11796" width="12.875" style="19" bestFit="1" customWidth="1"/>
    <col min="11797" max="12032" width="9" style="19"/>
    <col min="12033" max="12033" width="10.5" style="19" bestFit="1" customWidth="1"/>
    <col min="12034" max="12034" width="9.625" style="19" customWidth="1"/>
    <col min="12035" max="12035" width="11.375" style="19" customWidth="1"/>
    <col min="12036" max="12036" width="37.875" style="19" customWidth="1"/>
    <col min="12037" max="12037" width="14.875" style="19" customWidth="1"/>
    <col min="12038" max="12039" width="9" style="19"/>
    <col min="12040" max="12045" width="17.5" style="19" customWidth="1"/>
    <col min="12046" max="12046" width="27.25" style="19" customWidth="1"/>
    <col min="12047" max="12047" width="14" style="19" customWidth="1"/>
    <col min="12048" max="12048" width="9" style="19"/>
    <col min="12049" max="12049" width="16.375" style="19" customWidth="1"/>
    <col min="12050" max="12051" width="9" style="19"/>
    <col min="12052" max="12052" width="12.875" style="19" bestFit="1" customWidth="1"/>
    <col min="12053" max="12288" width="9" style="19"/>
    <col min="12289" max="12289" width="10.5" style="19" bestFit="1" customWidth="1"/>
    <col min="12290" max="12290" width="9.625" style="19" customWidth="1"/>
    <col min="12291" max="12291" width="11.375" style="19" customWidth="1"/>
    <col min="12292" max="12292" width="37.875" style="19" customWidth="1"/>
    <col min="12293" max="12293" width="14.875" style="19" customWidth="1"/>
    <col min="12294" max="12295" width="9" style="19"/>
    <col min="12296" max="12301" width="17.5" style="19" customWidth="1"/>
    <col min="12302" max="12302" width="27.25" style="19" customWidth="1"/>
    <col min="12303" max="12303" width="14" style="19" customWidth="1"/>
    <col min="12304" max="12304" width="9" style="19"/>
    <col min="12305" max="12305" width="16.375" style="19" customWidth="1"/>
    <col min="12306" max="12307" width="9" style="19"/>
    <col min="12308" max="12308" width="12.875" style="19" bestFit="1" customWidth="1"/>
    <col min="12309" max="12544" width="9" style="19"/>
    <col min="12545" max="12545" width="10.5" style="19" bestFit="1" customWidth="1"/>
    <col min="12546" max="12546" width="9.625" style="19" customWidth="1"/>
    <col min="12547" max="12547" width="11.375" style="19" customWidth="1"/>
    <col min="12548" max="12548" width="37.875" style="19" customWidth="1"/>
    <col min="12549" max="12549" width="14.875" style="19" customWidth="1"/>
    <col min="12550" max="12551" width="9" style="19"/>
    <col min="12552" max="12557" width="17.5" style="19" customWidth="1"/>
    <col min="12558" max="12558" width="27.25" style="19" customWidth="1"/>
    <col min="12559" max="12559" width="14" style="19" customWidth="1"/>
    <col min="12560" max="12560" width="9" style="19"/>
    <col min="12561" max="12561" width="16.375" style="19" customWidth="1"/>
    <col min="12562" max="12563" width="9" style="19"/>
    <col min="12564" max="12564" width="12.875" style="19" bestFit="1" customWidth="1"/>
    <col min="12565" max="12800" width="9" style="19"/>
    <col min="12801" max="12801" width="10.5" style="19" bestFit="1" customWidth="1"/>
    <col min="12802" max="12802" width="9.625" style="19" customWidth="1"/>
    <col min="12803" max="12803" width="11.375" style="19" customWidth="1"/>
    <col min="12804" max="12804" width="37.875" style="19" customWidth="1"/>
    <col min="12805" max="12805" width="14.875" style="19" customWidth="1"/>
    <col min="12806" max="12807" width="9" style="19"/>
    <col min="12808" max="12813" width="17.5" style="19" customWidth="1"/>
    <col min="12814" max="12814" width="27.25" style="19" customWidth="1"/>
    <col min="12815" max="12815" width="14" style="19" customWidth="1"/>
    <col min="12816" max="12816" width="9" style="19"/>
    <col min="12817" max="12817" width="16.375" style="19" customWidth="1"/>
    <col min="12818" max="12819" width="9" style="19"/>
    <col min="12820" max="12820" width="12.875" style="19" bestFit="1" customWidth="1"/>
    <col min="12821" max="13056" width="9" style="19"/>
    <col min="13057" max="13057" width="10.5" style="19" bestFit="1" customWidth="1"/>
    <col min="13058" max="13058" width="9.625" style="19" customWidth="1"/>
    <col min="13059" max="13059" width="11.375" style="19" customWidth="1"/>
    <col min="13060" max="13060" width="37.875" style="19" customWidth="1"/>
    <col min="13061" max="13061" width="14.875" style="19" customWidth="1"/>
    <col min="13062" max="13063" width="9" style="19"/>
    <col min="13064" max="13069" width="17.5" style="19" customWidth="1"/>
    <col min="13070" max="13070" width="27.25" style="19" customWidth="1"/>
    <col min="13071" max="13071" width="14" style="19" customWidth="1"/>
    <col min="13072" max="13072" width="9" style="19"/>
    <col min="13073" max="13073" width="16.375" style="19" customWidth="1"/>
    <col min="13074" max="13075" width="9" style="19"/>
    <col min="13076" max="13076" width="12.875" style="19" bestFit="1" customWidth="1"/>
    <col min="13077" max="13312" width="9" style="19"/>
    <col min="13313" max="13313" width="10.5" style="19" bestFit="1" customWidth="1"/>
    <col min="13314" max="13314" width="9.625" style="19" customWidth="1"/>
    <col min="13315" max="13315" width="11.375" style="19" customWidth="1"/>
    <col min="13316" max="13316" width="37.875" style="19" customWidth="1"/>
    <col min="13317" max="13317" width="14.875" style="19" customWidth="1"/>
    <col min="13318" max="13319" width="9" style="19"/>
    <col min="13320" max="13325" width="17.5" style="19" customWidth="1"/>
    <col min="13326" max="13326" width="27.25" style="19" customWidth="1"/>
    <col min="13327" max="13327" width="14" style="19" customWidth="1"/>
    <col min="13328" max="13328" width="9" style="19"/>
    <col min="13329" max="13329" width="16.375" style="19" customWidth="1"/>
    <col min="13330" max="13331" width="9" style="19"/>
    <col min="13332" max="13332" width="12.875" style="19" bestFit="1" customWidth="1"/>
    <col min="13333" max="13568" width="9" style="19"/>
    <col min="13569" max="13569" width="10.5" style="19" bestFit="1" customWidth="1"/>
    <col min="13570" max="13570" width="9.625" style="19" customWidth="1"/>
    <col min="13571" max="13571" width="11.375" style="19" customWidth="1"/>
    <col min="13572" max="13572" width="37.875" style="19" customWidth="1"/>
    <col min="13573" max="13573" width="14.875" style="19" customWidth="1"/>
    <col min="13574" max="13575" width="9" style="19"/>
    <col min="13576" max="13581" width="17.5" style="19" customWidth="1"/>
    <col min="13582" max="13582" width="27.25" style="19" customWidth="1"/>
    <col min="13583" max="13583" width="14" style="19" customWidth="1"/>
    <col min="13584" max="13584" width="9" style="19"/>
    <col min="13585" max="13585" width="16.375" style="19" customWidth="1"/>
    <col min="13586" max="13587" width="9" style="19"/>
    <col min="13588" max="13588" width="12.875" style="19" bestFit="1" customWidth="1"/>
    <col min="13589" max="13824" width="9" style="19"/>
    <col min="13825" max="13825" width="10.5" style="19" bestFit="1" customWidth="1"/>
    <col min="13826" max="13826" width="9.625" style="19" customWidth="1"/>
    <col min="13827" max="13827" width="11.375" style="19" customWidth="1"/>
    <col min="13828" max="13828" width="37.875" style="19" customWidth="1"/>
    <col min="13829" max="13829" width="14.875" style="19" customWidth="1"/>
    <col min="13830" max="13831" width="9" style="19"/>
    <col min="13832" max="13837" width="17.5" style="19" customWidth="1"/>
    <col min="13838" max="13838" width="27.25" style="19" customWidth="1"/>
    <col min="13839" max="13839" width="14" style="19" customWidth="1"/>
    <col min="13840" max="13840" width="9" style="19"/>
    <col min="13841" max="13841" width="16.375" style="19" customWidth="1"/>
    <col min="13842" max="13843" width="9" style="19"/>
    <col min="13844" max="13844" width="12.875" style="19" bestFit="1" customWidth="1"/>
    <col min="13845" max="14080" width="9" style="19"/>
    <col min="14081" max="14081" width="10.5" style="19" bestFit="1" customWidth="1"/>
    <col min="14082" max="14082" width="9.625" style="19" customWidth="1"/>
    <col min="14083" max="14083" width="11.375" style="19" customWidth="1"/>
    <col min="14084" max="14084" width="37.875" style="19" customWidth="1"/>
    <col min="14085" max="14085" width="14.875" style="19" customWidth="1"/>
    <col min="14086" max="14087" width="9" style="19"/>
    <col min="14088" max="14093" width="17.5" style="19" customWidth="1"/>
    <col min="14094" max="14094" width="27.25" style="19" customWidth="1"/>
    <col min="14095" max="14095" width="14" style="19" customWidth="1"/>
    <col min="14096" max="14096" width="9" style="19"/>
    <col min="14097" max="14097" width="16.375" style="19" customWidth="1"/>
    <col min="14098" max="14099" width="9" style="19"/>
    <col min="14100" max="14100" width="12.875" style="19" bestFit="1" customWidth="1"/>
    <col min="14101" max="14336" width="9" style="19"/>
    <col min="14337" max="14337" width="10.5" style="19" bestFit="1" customWidth="1"/>
    <col min="14338" max="14338" width="9.625" style="19" customWidth="1"/>
    <col min="14339" max="14339" width="11.375" style="19" customWidth="1"/>
    <col min="14340" max="14340" width="37.875" style="19" customWidth="1"/>
    <col min="14341" max="14341" width="14.875" style="19" customWidth="1"/>
    <col min="14342" max="14343" width="9" style="19"/>
    <col min="14344" max="14349" width="17.5" style="19" customWidth="1"/>
    <col min="14350" max="14350" width="27.25" style="19" customWidth="1"/>
    <col min="14351" max="14351" width="14" style="19" customWidth="1"/>
    <col min="14352" max="14352" width="9" style="19"/>
    <col min="14353" max="14353" width="16.375" style="19" customWidth="1"/>
    <col min="14354" max="14355" width="9" style="19"/>
    <col min="14356" max="14356" width="12.875" style="19" bestFit="1" customWidth="1"/>
    <col min="14357" max="14592" width="9" style="19"/>
    <col min="14593" max="14593" width="10.5" style="19" bestFit="1" customWidth="1"/>
    <col min="14594" max="14594" width="9.625" style="19" customWidth="1"/>
    <col min="14595" max="14595" width="11.375" style="19" customWidth="1"/>
    <col min="14596" max="14596" width="37.875" style="19" customWidth="1"/>
    <col min="14597" max="14597" width="14.875" style="19" customWidth="1"/>
    <col min="14598" max="14599" width="9" style="19"/>
    <col min="14600" max="14605" width="17.5" style="19" customWidth="1"/>
    <col min="14606" max="14606" width="27.25" style="19" customWidth="1"/>
    <col min="14607" max="14607" width="14" style="19" customWidth="1"/>
    <col min="14608" max="14608" width="9" style="19"/>
    <col min="14609" max="14609" width="16.375" style="19" customWidth="1"/>
    <col min="14610" max="14611" width="9" style="19"/>
    <col min="14612" max="14612" width="12.875" style="19" bestFit="1" customWidth="1"/>
    <col min="14613" max="14848" width="9" style="19"/>
    <col min="14849" max="14849" width="10.5" style="19" bestFit="1" customWidth="1"/>
    <col min="14850" max="14850" width="9.625" style="19" customWidth="1"/>
    <col min="14851" max="14851" width="11.375" style="19" customWidth="1"/>
    <col min="14852" max="14852" width="37.875" style="19" customWidth="1"/>
    <col min="14853" max="14853" width="14.875" style="19" customWidth="1"/>
    <col min="14854" max="14855" width="9" style="19"/>
    <col min="14856" max="14861" width="17.5" style="19" customWidth="1"/>
    <col min="14862" max="14862" width="27.25" style="19" customWidth="1"/>
    <col min="14863" max="14863" width="14" style="19" customWidth="1"/>
    <col min="14864" max="14864" width="9" style="19"/>
    <col min="14865" max="14865" width="16.375" style="19" customWidth="1"/>
    <col min="14866" max="14867" width="9" style="19"/>
    <col min="14868" max="14868" width="12.875" style="19" bestFit="1" customWidth="1"/>
    <col min="14869" max="15104" width="9" style="19"/>
    <col min="15105" max="15105" width="10.5" style="19" bestFit="1" customWidth="1"/>
    <col min="15106" max="15106" width="9.625" style="19" customWidth="1"/>
    <col min="15107" max="15107" width="11.375" style="19" customWidth="1"/>
    <col min="15108" max="15108" width="37.875" style="19" customWidth="1"/>
    <col min="15109" max="15109" width="14.875" style="19" customWidth="1"/>
    <col min="15110" max="15111" width="9" style="19"/>
    <col min="15112" max="15117" width="17.5" style="19" customWidth="1"/>
    <col min="15118" max="15118" width="27.25" style="19" customWidth="1"/>
    <col min="15119" max="15119" width="14" style="19" customWidth="1"/>
    <col min="15120" max="15120" width="9" style="19"/>
    <col min="15121" max="15121" width="16.375" style="19" customWidth="1"/>
    <col min="15122" max="15123" width="9" style="19"/>
    <col min="15124" max="15124" width="12.875" style="19" bestFit="1" customWidth="1"/>
    <col min="15125" max="15360" width="9" style="19"/>
    <col min="15361" max="15361" width="10.5" style="19" bestFit="1" customWidth="1"/>
    <col min="15362" max="15362" width="9.625" style="19" customWidth="1"/>
    <col min="15363" max="15363" width="11.375" style="19" customWidth="1"/>
    <col min="15364" max="15364" width="37.875" style="19" customWidth="1"/>
    <col min="15365" max="15365" width="14.875" style="19" customWidth="1"/>
    <col min="15366" max="15367" width="9" style="19"/>
    <col min="15368" max="15373" width="17.5" style="19" customWidth="1"/>
    <col min="15374" max="15374" width="27.25" style="19" customWidth="1"/>
    <col min="15375" max="15375" width="14" style="19" customWidth="1"/>
    <col min="15376" max="15376" width="9" style="19"/>
    <col min="15377" max="15377" width="16.375" style="19" customWidth="1"/>
    <col min="15378" max="15379" width="9" style="19"/>
    <col min="15380" max="15380" width="12.875" style="19" bestFit="1" customWidth="1"/>
    <col min="15381" max="15616" width="9" style="19"/>
    <col min="15617" max="15617" width="10.5" style="19" bestFit="1" customWidth="1"/>
    <col min="15618" max="15618" width="9.625" style="19" customWidth="1"/>
    <col min="15619" max="15619" width="11.375" style="19" customWidth="1"/>
    <col min="15620" max="15620" width="37.875" style="19" customWidth="1"/>
    <col min="15621" max="15621" width="14.875" style="19" customWidth="1"/>
    <col min="15622" max="15623" width="9" style="19"/>
    <col min="15624" max="15629" width="17.5" style="19" customWidth="1"/>
    <col min="15630" max="15630" width="27.25" style="19" customWidth="1"/>
    <col min="15631" max="15631" width="14" style="19" customWidth="1"/>
    <col min="15632" max="15632" width="9" style="19"/>
    <col min="15633" max="15633" width="16.375" style="19" customWidth="1"/>
    <col min="15634" max="15635" width="9" style="19"/>
    <col min="15636" max="15636" width="12.875" style="19" bestFit="1" customWidth="1"/>
    <col min="15637" max="15872" width="9" style="19"/>
    <col min="15873" max="15873" width="10.5" style="19" bestFit="1" customWidth="1"/>
    <col min="15874" max="15874" width="9.625" style="19" customWidth="1"/>
    <col min="15875" max="15875" width="11.375" style="19" customWidth="1"/>
    <col min="15876" max="15876" width="37.875" style="19" customWidth="1"/>
    <col min="15877" max="15877" width="14.875" style="19" customWidth="1"/>
    <col min="15878" max="15879" width="9" style="19"/>
    <col min="15880" max="15885" width="17.5" style="19" customWidth="1"/>
    <col min="15886" max="15886" width="27.25" style="19" customWidth="1"/>
    <col min="15887" max="15887" width="14" style="19" customWidth="1"/>
    <col min="15888" max="15888" width="9" style="19"/>
    <col min="15889" max="15889" width="16.375" style="19" customWidth="1"/>
    <col min="15890" max="15891" width="9" style="19"/>
    <col min="15892" max="15892" width="12.875" style="19" bestFit="1" customWidth="1"/>
    <col min="15893" max="16128" width="9" style="19"/>
    <col min="16129" max="16129" width="10.5" style="19" bestFit="1" customWidth="1"/>
    <col min="16130" max="16130" width="9.625" style="19" customWidth="1"/>
    <col min="16131" max="16131" width="11.375" style="19" customWidth="1"/>
    <col min="16132" max="16132" width="37.875" style="19" customWidth="1"/>
    <col min="16133" max="16133" width="14.875" style="19" customWidth="1"/>
    <col min="16134" max="16135" width="9" style="19"/>
    <col min="16136" max="16141" width="17.5" style="19" customWidth="1"/>
    <col min="16142" max="16142" width="27.25" style="19" customWidth="1"/>
    <col min="16143" max="16143" width="14" style="19" customWidth="1"/>
    <col min="16144" max="16144" width="9" style="19"/>
    <col min="16145" max="16145" width="16.375" style="19" customWidth="1"/>
    <col min="16146" max="16147" width="9" style="19"/>
    <col min="16148" max="16148" width="12.875" style="19" bestFit="1" customWidth="1"/>
    <col min="16149" max="16384" width="9" style="19"/>
  </cols>
  <sheetData>
    <row r="1" spans="1:20" ht="14.25" customHeight="1"/>
    <row r="2" spans="1:20" ht="37.5" customHeight="1">
      <c r="A2" s="223" t="s">
        <v>107</v>
      </c>
      <c r="B2" s="223"/>
      <c r="C2" s="223"/>
      <c r="D2" s="223"/>
      <c r="E2" s="73"/>
      <c r="F2" s="150"/>
      <c r="G2" s="73"/>
      <c r="H2" s="73"/>
      <c r="I2" s="73"/>
      <c r="J2" s="73"/>
      <c r="K2" s="73"/>
      <c r="L2" s="73"/>
      <c r="M2" s="73"/>
      <c r="N2" s="73"/>
      <c r="O2" s="150"/>
      <c r="P2" s="73"/>
    </row>
    <row r="3" spans="1:20" ht="25.5" customHeight="1">
      <c r="A3" s="40" t="s">
        <v>21</v>
      </c>
    </row>
    <row r="4" spans="1:20" ht="33.75" customHeight="1" thickBot="1">
      <c r="A4" s="24" t="s">
        <v>22</v>
      </c>
      <c r="B4" s="25" t="s">
        <v>23</v>
      </c>
      <c r="C4" s="24" t="s">
        <v>24</v>
      </c>
      <c r="D4" s="24" t="s">
        <v>25</v>
      </c>
      <c r="E4" s="26" t="s">
        <v>26</v>
      </c>
      <c r="F4" s="151" t="s">
        <v>111</v>
      </c>
      <c r="G4" s="27" t="s">
        <v>27</v>
      </c>
      <c r="H4" s="27" t="s">
        <v>28</v>
      </c>
      <c r="I4" s="28" t="s">
        <v>29</v>
      </c>
      <c r="J4" s="28" t="s">
        <v>30</v>
      </c>
      <c r="K4" s="28" t="s">
        <v>31</v>
      </c>
      <c r="L4" s="28" t="s">
        <v>32</v>
      </c>
      <c r="M4" s="28" t="s">
        <v>33</v>
      </c>
      <c r="N4" s="28" t="s">
        <v>34</v>
      </c>
      <c r="O4" s="224" t="s">
        <v>11</v>
      </c>
      <c r="P4" s="29" t="s">
        <v>35</v>
      </c>
      <c r="Q4" s="29" t="s">
        <v>36</v>
      </c>
      <c r="R4" s="29" t="s">
        <v>37</v>
      </c>
      <c r="S4" s="29" t="s">
        <v>38</v>
      </c>
      <c r="T4" s="30" t="s">
        <v>39</v>
      </c>
    </row>
    <row r="5" spans="1:20" s="104" customFormat="1" ht="28.9" customHeight="1" thickTop="1">
      <c r="A5" s="99">
        <v>2021</v>
      </c>
      <c r="B5" s="89">
        <v>1</v>
      </c>
      <c r="C5" s="89" t="s">
        <v>15</v>
      </c>
      <c r="D5" s="100" t="s">
        <v>229</v>
      </c>
      <c r="E5" s="101" t="s">
        <v>40</v>
      </c>
      <c r="F5" s="145" t="s">
        <v>1597</v>
      </c>
      <c r="G5" s="89" t="s">
        <v>20</v>
      </c>
      <c r="H5" s="89" t="s">
        <v>112</v>
      </c>
      <c r="I5" s="102">
        <v>30000000</v>
      </c>
      <c r="J5" s="102"/>
      <c r="K5" s="102"/>
      <c r="L5" s="102">
        <f>SUM(I5:K5)</f>
        <v>30000000</v>
      </c>
      <c r="M5" s="102"/>
      <c r="N5" s="102"/>
      <c r="O5" s="89" t="s">
        <v>226</v>
      </c>
      <c r="P5" s="89" t="s">
        <v>227</v>
      </c>
      <c r="Q5" s="89" t="s">
        <v>230</v>
      </c>
      <c r="R5" s="89" t="s">
        <v>135</v>
      </c>
      <c r="S5" s="89"/>
      <c r="T5" s="103" t="s">
        <v>136</v>
      </c>
    </row>
    <row r="6" spans="1:20" s="104" customFormat="1" ht="28.9" customHeight="1">
      <c r="A6" s="80">
        <v>2021</v>
      </c>
      <c r="B6" s="77">
        <v>1</v>
      </c>
      <c r="C6" s="77" t="s">
        <v>15</v>
      </c>
      <c r="D6" s="98" t="s">
        <v>547</v>
      </c>
      <c r="E6" s="81" t="s">
        <v>40</v>
      </c>
      <c r="F6" s="145" t="s">
        <v>1597</v>
      </c>
      <c r="G6" s="77" t="s">
        <v>20</v>
      </c>
      <c r="H6" s="77" t="s">
        <v>112</v>
      </c>
      <c r="I6" s="94">
        <v>65000000</v>
      </c>
      <c r="J6" s="94"/>
      <c r="K6" s="94"/>
      <c r="L6" s="94">
        <f>SUM(I6:K6)</f>
        <v>65000000</v>
      </c>
      <c r="M6" s="94"/>
      <c r="N6" s="94"/>
      <c r="O6" s="77" t="s">
        <v>548</v>
      </c>
      <c r="P6" s="77" t="s">
        <v>549</v>
      </c>
      <c r="Q6" s="77" t="s">
        <v>550</v>
      </c>
      <c r="R6" s="77" t="s">
        <v>479</v>
      </c>
      <c r="S6" s="77"/>
      <c r="T6" s="82" t="s">
        <v>136</v>
      </c>
    </row>
    <row r="7" spans="1:20" s="104" customFormat="1" ht="28.9" customHeight="1">
      <c r="A7" s="80">
        <v>2021</v>
      </c>
      <c r="B7" s="77">
        <v>1</v>
      </c>
      <c r="C7" s="77" t="s">
        <v>15</v>
      </c>
      <c r="D7" s="98" t="s">
        <v>947</v>
      </c>
      <c r="E7" s="81" t="s">
        <v>40</v>
      </c>
      <c r="F7" s="145" t="s">
        <v>1597</v>
      </c>
      <c r="G7" s="77" t="s">
        <v>364</v>
      </c>
      <c r="H7" s="77" t="s">
        <v>41</v>
      </c>
      <c r="I7" s="94">
        <v>42000000</v>
      </c>
      <c r="J7" s="94"/>
      <c r="K7" s="94"/>
      <c r="L7" s="94">
        <f>SUM(I7:K7)</f>
        <v>42000000</v>
      </c>
      <c r="M7" s="94"/>
      <c r="N7" s="94"/>
      <c r="O7" s="77" t="s">
        <v>948</v>
      </c>
      <c r="P7" s="77" t="s">
        <v>949</v>
      </c>
      <c r="Q7" s="77" t="s">
        <v>950</v>
      </c>
      <c r="R7" s="77" t="s">
        <v>135</v>
      </c>
      <c r="S7" s="77"/>
      <c r="T7" s="82"/>
    </row>
    <row r="8" spans="1:20" s="104" customFormat="1" ht="28.9" customHeight="1">
      <c r="A8" s="80">
        <v>2021</v>
      </c>
      <c r="B8" s="77">
        <v>1</v>
      </c>
      <c r="C8" s="77" t="s">
        <v>15</v>
      </c>
      <c r="D8" s="98" t="s">
        <v>955</v>
      </c>
      <c r="E8" s="81" t="s">
        <v>40</v>
      </c>
      <c r="F8" s="145" t="s">
        <v>1597</v>
      </c>
      <c r="G8" s="77" t="s">
        <v>364</v>
      </c>
      <c r="H8" s="77" t="s">
        <v>41</v>
      </c>
      <c r="I8" s="94">
        <v>129162000</v>
      </c>
      <c r="J8" s="94">
        <v>19860000</v>
      </c>
      <c r="K8" s="94"/>
      <c r="L8" s="94">
        <v>149022000</v>
      </c>
      <c r="M8" s="94"/>
      <c r="N8" s="94"/>
      <c r="O8" s="77" t="s">
        <v>954</v>
      </c>
      <c r="P8" s="77" t="s">
        <v>956</v>
      </c>
      <c r="Q8" s="77" t="s">
        <v>957</v>
      </c>
      <c r="R8" s="77" t="s">
        <v>958</v>
      </c>
      <c r="S8" s="77"/>
      <c r="T8" s="82"/>
    </row>
    <row r="9" spans="1:20" s="104" customFormat="1" ht="28.9" customHeight="1">
      <c r="A9" s="80">
        <v>2021</v>
      </c>
      <c r="B9" s="77">
        <v>1</v>
      </c>
      <c r="C9" s="77" t="s">
        <v>15</v>
      </c>
      <c r="D9" s="98" t="s">
        <v>959</v>
      </c>
      <c r="E9" s="81" t="s">
        <v>40</v>
      </c>
      <c r="F9" s="145" t="s">
        <v>1597</v>
      </c>
      <c r="G9" s="77" t="s">
        <v>364</v>
      </c>
      <c r="H9" s="77" t="s">
        <v>44</v>
      </c>
      <c r="I9" s="94">
        <v>89925000</v>
      </c>
      <c r="J9" s="94"/>
      <c r="K9" s="94"/>
      <c r="L9" s="94">
        <v>89925000</v>
      </c>
      <c r="M9" s="94"/>
      <c r="N9" s="94"/>
      <c r="O9" s="98" t="s">
        <v>954</v>
      </c>
      <c r="P9" s="77" t="s">
        <v>960</v>
      </c>
      <c r="Q9" s="77" t="s">
        <v>961</v>
      </c>
      <c r="R9" s="77"/>
      <c r="S9" s="77"/>
      <c r="T9" s="82"/>
    </row>
    <row r="10" spans="1:20" s="104" customFormat="1" ht="28.9" customHeight="1">
      <c r="A10" s="80">
        <v>2021</v>
      </c>
      <c r="B10" s="77">
        <v>1</v>
      </c>
      <c r="C10" s="77" t="s">
        <v>15</v>
      </c>
      <c r="D10" s="98" t="s">
        <v>962</v>
      </c>
      <c r="E10" s="81" t="s">
        <v>40</v>
      </c>
      <c r="F10" s="145" t="s">
        <v>1597</v>
      </c>
      <c r="G10" s="77" t="s">
        <v>364</v>
      </c>
      <c r="H10" s="77" t="s">
        <v>44</v>
      </c>
      <c r="I10" s="94">
        <v>89925000</v>
      </c>
      <c r="J10" s="94"/>
      <c r="K10" s="94"/>
      <c r="L10" s="94">
        <v>89925000</v>
      </c>
      <c r="M10" s="94"/>
      <c r="N10" s="94"/>
      <c r="O10" s="98" t="s">
        <v>954</v>
      </c>
      <c r="P10" s="77" t="s">
        <v>960</v>
      </c>
      <c r="Q10" s="77" t="s">
        <v>961</v>
      </c>
      <c r="R10" s="77"/>
      <c r="S10" s="77"/>
      <c r="T10" s="82"/>
    </row>
    <row r="11" spans="1:20" s="104" customFormat="1" ht="28.9" customHeight="1">
      <c r="A11" s="80">
        <v>2021</v>
      </c>
      <c r="B11" s="77">
        <v>1</v>
      </c>
      <c r="C11" s="77" t="s">
        <v>15</v>
      </c>
      <c r="D11" s="98" t="s">
        <v>1987</v>
      </c>
      <c r="E11" s="81" t="s">
        <v>273</v>
      </c>
      <c r="F11" s="145" t="s">
        <v>1597</v>
      </c>
      <c r="G11" s="77" t="s">
        <v>20</v>
      </c>
      <c r="H11" s="77" t="s">
        <v>44</v>
      </c>
      <c r="I11" s="94">
        <v>1447291000</v>
      </c>
      <c r="J11" s="94"/>
      <c r="K11" s="94"/>
      <c r="L11" s="94">
        <f t="shared" ref="L11:L40" si="0">SUM(I11:K11)</f>
        <v>1447291000</v>
      </c>
      <c r="M11" s="94"/>
      <c r="N11" s="94"/>
      <c r="O11" s="98" t="s">
        <v>1988</v>
      </c>
      <c r="P11" s="77" t="s">
        <v>1989</v>
      </c>
      <c r="Q11" s="77" t="s">
        <v>1990</v>
      </c>
      <c r="R11" s="77" t="s">
        <v>135</v>
      </c>
      <c r="S11" s="77"/>
      <c r="T11" s="82"/>
    </row>
    <row r="12" spans="1:20" s="104" customFormat="1" ht="28.9" customHeight="1">
      <c r="A12" s="80">
        <v>2021</v>
      </c>
      <c r="B12" s="77">
        <v>1</v>
      </c>
      <c r="C12" s="77" t="s">
        <v>15</v>
      </c>
      <c r="D12" s="129" t="s">
        <v>702</v>
      </c>
      <c r="E12" s="81" t="s">
        <v>40</v>
      </c>
      <c r="F12" s="145" t="s">
        <v>1597</v>
      </c>
      <c r="G12" s="77" t="s">
        <v>19</v>
      </c>
      <c r="H12" s="77" t="s">
        <v>44</v>
      </c>
      <c r="I12" s="94">
        <v>109000000</v>
      </c>
      <c r="J12" s="94"/>
      <c r="K12" s="94"/>
      <c r="L12" s="94">
        <f t="shared" si="0"/>
        <v>109000000</v>
      </c>
      <c r="M12" s="94"/>
      <c r="N12" s="94"/>
      <c r="O12" s="98" t="s">
        <v>703</v>
      </c>
      <c r="P12" s="77" t="s">
        <v>704</v>
      </c>
      <c r="Q12" s="77" t="s">
        <v>705</v>
      </c>
      <c r="R12" s="77"/>
      <c r="S12" s="77"/>
      <c r="T12" s="82"/>
    </row>
    <row r="13" spans="1:20" s="104" customFormat="1" ht="28.9" customHeight="1">
      <c r="A13" s="80">
        <v>2021</v>
      </c>
      <c r="B13" s="77">
        <v>1</v>
      </c>
      <c r="C13" s="77" t="s">
        <v>15</v>
      </c>
      <c r="D13" s="129" t="s">
        <v>706</v>
      </c>
      <c r="E13" s="81" t="s">
        <v>40</v>
      </c>
      <c r="F13" s="145" t="s">
        <v>1597</v>
      </c>
      <c r="G13" s="77" t="s">
        <v>19</v>
      </c>
      <c r="H13" s="77" t="s">
        <v>44</v>
      </c>
      <c r="I13" s="94">
        <v>109000000</v>
      </c>
      <c r="J13" s="94"/>
      <c r="K13" s="94"/>
      <c r="L13" s="94">
        <f t="shared" si="0"/>
        <v>109000000</v>
      </c>
      <c r="M13" s="94"/>
      <c r="N13" s="94"/>
      <c r="O13" s="98" t="s">
        <v>699</v>
      </c>
      <c r="P13" s="77" t="s">
        <v>707</v>
      </c>
      <c r="Q13" s="77" t="s">
        <v>709</v>
      </c>
      <c r="R13" s="77"/>
      <c r="S13" s="77"/>
      <c r="T13" s="82"/>
    </row>
    <row r="14" spans="1:20" s="104" customFormat="1" ht="28.9" customHeight="1">
      <c r="A14" s="80">
        <v>2021</v>
      </c>
      <c r="B14" s="77">
        <v>1</v>
      </c>
      <c r="C14" s="77" t="s">
        <v>15</v>
      </c>
      <c r="D14" s="129" t="s">
        <v>710</v>
      </c>
      <c r="E14" s="81" t="s">
        <v>40</v>
      </c>
      <c r="F14" s="145" t="s">
        <v>1597</v>
      </c>
      <c r="G14" s="77" t="s">
        <v>19</v>
      </c>
      <c r="H14" s="77" t="s">
        <v>44</v>
      </c>
      <c r="I14" s="94">
        <v>109000000</v>
      </c>
      <c r="J14" s="94"/>
      <c r="K14" s="94"/>
      <c r="L14" s="94">
        <f t="shared" si="0"/>
        <v>109000000</v>
      </c>
      <c r="M14" s="94"/>
      <c r="N14" s="94"/>
      <c r="O14" s="98" t="s">
        <v>703</v>
      </c>
      <c r="P14" s="77" t="s">
        <v>711</v>
      </c>
      <c r="Q14" s="77" t="s">
        <v>712</v>
      </c>
      <c r="R14" s="77"/>
      <c r="S14" s="77"/>
      <c r="T14" s="82"/>
    </row>
    <row r="15" spans="1:20" s="104" customFormat="1" ht="28.9" customHeight="1">
      <c r="A15" s="80">
        <v>2021</v>
      </c>
      <c r="B15" s="77">
        <v>1</v>
      </c>
      <c r="C15" s="77" t="s">
        <v>15</v>
      </c>
      <c r="D15" s="129" t="s">
        <v>713</v>
      </c>
      <c r="E15" s="81" t="s">
        <v>40</v>
      </c>
      <c r="F15" s="145" t="s">
        <v>1597</v>
      </c>
      <c r="G15" s="77" t="s">
        <v>19</v>
      </c>
      <c r="H15" s="77" t="s">
        <v>44</v>
      </c>
      <c r="I15" s="94">
        <v>100000000</v>
      </c>
      <c r="J15" s="94"/>
      <c r="K15" s="94"/>
      <c r="L15" s="94">
        <f t="shared" si="0"/>
        <v>100000000</v>
      </c>
      <c r="M15" s="94"/>
      <c r="N15" s="94"/>
      <c r="O15" s="98" t="s">
        <v>699</v>
      </c>
      <c r="P15" s="77" t="s">
        <v>715</v>
      </c>
      <c r="Q15" s="77" t="s">
        <v>709</v>
      </c>
      <c r="R15" s="77"/>
      <c r="S15" s="77"/>
      <c r="T15" s="82"/>
    </row>
    <row r="16" spans="1:20" s="104" customFormat="1" ht="28.9" customHeight="1">
      <c r="A16" s="80">
        <v>2021</v>
      </c>
      <c r="B16" s="77">
        <v>1</v>
      </c>
      <c r="C16" s="77" t="s">
        <v>15</v>
      </c>
      <c r="D16" s="98" t="s">
        <v>2384</v>
      </c>
      <c r="E16" s="81" t="s">
        <v>40</v>
      </c>
      <c r="F16" s="145" t="s">
        <v>1597</v>
      </c>
      <c r="G16" s="77" t="s">
        <v>20</v>
      </c>
      <c r="H16" s="77" t="s">
        <v>112</v>
      </c>
      <c r="I16" s="94">
        <v>22500000</v>
      </c>
      <c r="J16" s="94">
        <v>0</v>
      </c>
      <c r="K16" s="94">
        <v>0</v>
      </c>
      <c r="L16" s="94">
        <f t="shared" si="0"/>
        <v>22500000</v>
      </c>
      <c r="M16" s="94">
        <v>22500000</v>
      </c>
      <c r="N16" s="94">
        <v>0</v>
      </c>
      <c r="O16" s="77" t="s">
        <v>2380</v>
      </c>
      <c r="P16" s="77" t="s">
        <v>2381</v>
      </c>
      <c r="Q16" s="77" t="s">
        <v>2382</v>
      </c>
      <c r="R16" s="77"/>
      <c r="S16" s="77"/>
      <c r="T16" s="82" t="s">
        <v>136</v>
      </c>
    </row>
    <row r="17" spans="1:21" s="104" customFormat="1" ht="28.9" customHeight="1">
      <c r="A17" s="80">
        <v>2021</v>
      </c>
      <c r="B17" s="77">
        <v>1</v>
      </c>
      <c r="C17" s="77" t="s">
        <v>15</v>
      </c>
      <c r="D17" s="129" t="s">
        <v>716</v>
      </c>
      <c r="E17" s="81" t="s">
        <v>40</v>
      </c>
      <c r="F17" s="145" t="s">
        <v>1597</v>
      </c>
      <c r="G17" s="77" t="s">
        <v>19</v>
      </c>
      <c r="H17" s="77" t="s">
        <v>44</v>
      </c>
      <c r="I17" s="94">
        <v>110000000</v>
      </c>
      <c r="J17" s="94"/>
      <c r="K17" s="94"/>
      <c r="L17" s="94">
        <f t="shared" si="0"/>
        <v>110000000</v>
      </c>
      <c r="M17" s="94"/>
      <c r="N17" s="94"/>
      <c r="O17" s="98" t="s">
        <v>703</v>
      </c>
      <c r="P17" s="77" t="s">
        <v>704</v>
      </c>
      <c r="Q17" s="77" t="s">
        <v>701</v>
      </c>
      <c r="R17" s="77"/>
      <c r="S17" s="77"/>
      <c r="T17" s="82"/>
    </row>
    <row r="18" spans="1:21" s="104" customFormat="1" ht="28.9" customHeight="1">
      <c r="A18" s="80">
        <v>2021</v>
      </c>
      <c r="B18" s="77">
        <v>1</v>
      </c>
      <c r="C18" s="77" t="s">
        <v>15</v>
      </c>
      <c r="D18" s="98" t="s">
        <v>1982</v>
      </c>
      <c r="E18" s="81" t="s">
        <v>40</v>
      </c>
      <c r="F18" s="145" t="s">
        <v>1597</v>
      </c>
      <c r="G18" s="77" t="s">
        <v>20</v>
      </c>
      <c r="H18" s="77" t="s">
        <v>112</v>
      </c>
      <c r="I18" s="94">
        <v>22000000</v>
      </c>
      <c r="J18" s="94"/>
      <c r="K18" s="94"/>
      <c r="L18" s="94">
        <f t="shared" si="0"/>
        <v>22000000</v>
      </c>
      <c r="M18" s="94"/>
      <c r="N18" s="94"/>
      <c r="O18" s="77" t="s">
        <v>1983</v>
      </c>
      <c r="P18" s="77" t="s">
        <v>1984</v>
      </c>
      <c r="Q18" s="77" t="s">
        <v>1985</v>
      </c>
      <c r="R18" s="77" t="s">
        <v>133</v>
      </c>
      <c r="S18" s="77"/>
      <c r="T18" s="82" t="s">
        <v>1986</v>
      </c>
    </row>
    <row r="19" spans="1:21" s="104" customFormat="1" ht="28.9" customHeight="1">
      <c r="A19" s="80">
        <v>2021</v>
      </c>
      <c r="B19" s="77">
        <v>1</v>
      </c>
      <c r="C19" s="77" t="s">
        <v>15</v>
      </c>
      <c r="D19" s="129" t="s">
        <v>717</v>
      </c>
      <c r="E19" s="81" t="s">
        <v>40</v>
      </c>
      <c r="F19" s="145" t="s">
        <v>1597</v>
      </c>
      <c r="G19" s="77" t="s">
        <v>19</v>
      </c>
      <c r="H19" s="77" t="s">
        <v>44</v>
      </c>
      <c r="I19" s="94">
        <v>110000000</v>
      </c>
      <c r="J19" s="94"/>
      <c r="K19" s="94"/>
      <c r="L19" s="94">
        <f t="shared" si="0"/>
        <v>110000000</v>
      </c>
      <c r="M19" s="94"/>
      <c r="N19" s="94"/>
      <c r="O19" s="98" t="s">
        <v>703</v>
      </c>
      <c r="P19" s="77" t="s">
        <v>700</v>
      </c>
      <c r="Q19" s="77" t="s">
        <v>705</v>
      </c>
      <c r="R19" s="77"/>
      <c r="S19" s="77"/>
      <c r="T19" s="82"/>
    </row>
    <row r="20" spans="1:21" s="104" customFormat="1" ht="28.9" customHeight="1">
      <c r="A20" s="80">
        <v>2021</v>
      </c>
      <c r="B20" s="77">
        <v>1</v>
      </c>
      <c r="C20" s="77" t="s">
        <v>15</v>
      </c>
      <c r="D20" s="98" t="s">
        <v>1991</v>
      </c>
      <c r="E20" s="81" t="s">
        <v>40</v>
      </c>
      <c r="F20" s="145" t="s">
        <v>1597</v>
      </c>
      <c r="G20" s="77" t="s">
        <v>20</v>
      </c>
      <c r="H20" s="77" t="s">
        <v>112</v>
      </c>
      <c r="I20" s="94">
        <v>30000000</v>
      </c>
      <c r="J20" s="94"/>
      <c r="K20" s="94"/>
      <c r="L20" s="94">
        <f t="shared" si="0"/>
        <v>30000000</v>
      </c>
      <c r="M20" s="94"/>
      <c r="N20" s="94"/>
      <c r="O20" s="77" t="s">
        <v>1988</v>
      </c>
      <c r="P20" s="77" t="s">
        <v>1989</v>
      </c>
      <c r="Q20" s="77" t="s">
        <v>1990</v>
      </c>
      <c r="R20" s="77" t="s">
        <v>135</v>
      </c>
      <c r="S20" s="77"/>
      <c r="T20" s="82" t="s">
        <v>1992</v>
      </c>
    </row>
    <row r="21" spans="1:21" s="104" customFormat="1" ht="28.9" customHeight="1">
      <c r="A21" s="80">
        <v>2021</v>
      </c>
      <c r="B21" s="77">
        <v>1</v>
      </c>
      <c r="C21" s="77" t="s">
        <v>15</v>
      </c>
      <c r="D21" s="98" t="s">
        <v>1993</v>
      </c>
      <c r="E21" s="81" t="s">
        <v>40</v>
      </c>
      <c r="F21" s="145" t="s">
        <v>1597</v>
      </c>
      <c r="G21" s="77" t="s">
        <v>364</v>
      </c>
      <c r="H21" s="77" t="s">
        <v>1994</v>
      </c>
      <c r="I21" s="94">
        <v>144200000</v>
      </c>
      <c r="J21" s="94"/>
      <c r="K21" s="94"/>
      <c r="L21" s="94">
        <f t="shared" si="0"/>
        <v>144200000</v>
      </c>
      <c r="M21" s="94"/>
      <c r="N21" s="94"/>
      <c r="O21" s="77" t="s">
        <v>1995</v>
      </c>
      <c r="P21" s="77" t="s">
        <v>1989</v>
      </c>
      <c r="Q21" s="77" t="s">
        <v>1996</v>
      </c>
      <c r="R21" s="77" t="s">
        <v>135</v>
      </c>
      <c r="S21" s="77"/>
      <c r="T21" s="82"/>
    </row>
    <row r="22" spans="1:21" s="104" customFormat="1" ht="28.9" customHeight="1">
      <c r="A22" s="80">
        <v>2021</v>
      </c>
      <c r="B22" s="77">
        <v>1</v>
      </c>
      <c r="C22" s="77" t="s">
        <v>15</v>
      </c>
      <c r="D22" s="98" t="s">
        <v>1997</v>
      </c>
      <c r="E22" s="81" t="s">
        <v>40</v>
      </c>
      <c r="F22" s="145" t="s">
        <v>1597</v>
      </c>
      <c r="G22" s="77" t="s">
        <v>20</v>
      </c>
      <c r="H22" s="77" t="s">
        <v>41</v>
      </c>
      <c r="I22" s="94">
        <v>339000000</v>
      </c>
      <c r="J22" s="94"/>
      <c r="K22" s="94"/>
      <c r="L22" s="94">
        <f t="shared" si="0"/>
        <v>339000000</v>
      </c>
      <c r="M22" s="94"/>
      <c r="N22" s="94"/>
      <c r="O22" s="77" t="s">
        <v>1988</v>
      </c>
      <c r="P22" s="77" t="s">
        <v>1989</v>
      </c>
      <c r="Q22" s="77" t="s">
        <v>1998</v>
      </c>
      <c r="R22" s="77" t="s">
        <v>135</v>
      </c>
      <c r="S22" s="77"/>
      <c r="T22" s="82"/>
    </row>
    <row r="23" spans="1:21" s="104" customFormat="1" ht="28.9" customHeight="1">
      <c r="A23" s="80">
        <v>2021</v>
      </c>
      <c r="B23" s="77">
        <v>1</v>
      </c>
      <c r="C23" s="77" t="s">
        <v>15</v>
      </c>
      <c r="D23" s="129" t="s">
        <v>718</v>
      </c>
      <c r="E23" s="81" t="s">
        <v>40</v>
      </c>
      <c r="F23" s="145" t="s">
        <v>1597</v>
      </c>
      <c r="G23" s="77" t="s">
        <v>19</v>
      </c>
      <c r="H23" s="77" t="s">
        <v>44</v>
      </c>
      <c r="I23" s="94">
        <v>110000000</v>
      </c>
      <c r="J23" s="94"/>
      <c r="K23" s="94"/>
      <c r="L23" s="94">
        <f t="shared" si="0"/>
        <v>110000000</v>
      </c>
      <c r="M23" s="94"/>
      <c r="N23" s="94"/>
      <c r="O23" s="98" t="s">
        <v>703</v>
      </c>
      <c r="P23" s="77" t="s">
        <v>714</v>
      </c>
      <c r="Q23" s="77" t="s">
        <v>708</v>
      </c>
      <c r="R23" s="77"/>
      <c r="S23" s="77"/>
      <c r="T23" s="82"/>
      <c r="U23" s="66"/>
    </row>
    <row r="24" spans="1:21" s="104" customFormat="1" ht="28.9" customHeight="1">
      <c r="A24" s="80">
        <v>2021</v>
      </c>
      <c r="B24" s="77">
        <v>1</v>
      </c>
      <c r="C24" s="77" t="s">
        <v>15</v>
      </c>
      <c r="D24" s="129" t="s">
        <v>719</v>
      </c>
      <c r="E24" s="81" t="s">
        <v>40</v>
      </c>
      <c r="F24" s="145" t="s">
        <v>1597</v>
      </c>
      <c r="G24" s="77" t="s">
        <v>19</v>
      </c>
      <c r="H24" s="77" t="s">
        <v>44</v>
      </c>
      <c r="I24" s="94">
        <v>110000000</v>
      </c>
      <c r="J24" s="94"/>
      <c r="K24" s="94"/>
      <c r="L24" s="94">
        <f t="shared" si="0"/>
        <v>110000000</v>
      </c>
      <c r="M24" s="94"/>
      <c r="N24" s="94"/>
      <c r="O24" s="98" t="s">
        <v>699</v>
      </c>
      <c r="P24" s="77" t="s">
        <v>720</v>
      </c>
      <c r="Q24" s="77" t="s">
        <v>721</v>
      </c>
      <c r="R24" s="77"/>
      <c r="S24" s="77"/>
      <c r="T24" s="82"/>
    </row>
    <row r="25" spans="1:21" s="104" customFormat="1" ht="28.9" customHeight="1">
      <c r="A25" s="80">
        <v>2021</v>
      </c>
      <c r="B25" s="77">
        <v>1</v>
      </c>
      <c r="C25" s="77" t="s">
        <v>15</v>
      </c>
      <c r="D25" s="129" t="s">
        <v>722</v>
      </c>
      <c r="E25" s="81" t="s">
        <v>40</v>
      </c>
      <c r="F25" s="145" t="s">
        <v>1597</v>
      </c>
      <c r="G25" s="77" t="s">
        <v>19</v>
      </c>
      <c r="H25" s="77" t="s">
        <v>44</v>
      </c>
      <c r="I25" s="94">
        <v>110000000</v>
      </c>
      <c r="J25" s="94"/>
      <c r="K25" s="94"/>
      <c r="L25" s="94">
        <f t="shared" si="0"/>
        <v>110000000</v>
      </c>
      <c r="M25" s="94"/>
      <c r="N25" s="94"/>
      <c r="O25" s="98" t="s">
        <v>703</v>
      </c>
      <c r="P25" s="77" t="s">
        <v>714</v>
      </c>
      <c r="Q25" s="77" t="s">
        <v>708</v>
      </c>
      <c r="R25" s="77"/>
      <c r="S25" s="77"/>
      <c r="T25" s="82"/>
    </row>
    <row r="26" spans="1:21" s="104" customFormat="1" ht="28.9" customHeight="1">
      <c r="A26" s="80">
        <v>2021</v>
      </c>
      <c r="B26" s="77">
        <v>1</v>
      </c>
      <c r="C26" s="77" t="s">
        <v>15</v>
      </c>
      <c r="D26" s="129" t="s">
        <v>723</v>
      </c>
      <c r="E26" s="81" t="s">
        <v>40</v>
      </c>
      <c r="F26" s="145" t="s">
        <v>1597</v>
      </c>
      <c r="G26" s="77" t="s">
        <v>19</v>
      </c>
      <c r="H26" s="77" t="s">
        <v>44</v>
      </c>
      <c r="I26" s="94">
        <v>110000000</v>
      </c>
      <c r="J26" s="94"/>
      <c r="K26" s="94"/>
      <c r="L26" s="94">
        <f t="shared" si="0"/>
        <v>110000000</v>
      </c>
      <c r="M26" s="94"/>
      <c r="N26" s="94"/>
      <c r="O26" s="98" t="s">
        <v>703</v>
      </c>
      <c r="P26" s="77" t="s">
        <v>720</v>
      </c>
      <c r="Q26" s="77" t="s">
        <v>721</v>
      </c>
      <c r="R26" s="77"/>
      <c r="S26" s="77"/>
      <c r="T26" s="82"/>
    </row>
    <row r="27" spans="1:21" s="104" customFormat="1" ht="28.9" customHeight="1">
      <c r="A27" s="80">
        <v>2021</v>
      </c>
      <c r="B27" s="77">
        <v>1</v>
      </c>
      <c r="C27" s="77" t="s">
        <v>570</v>
      </c>
      <c r="D27" s="98" t="s">
        <v>571</v>
      </c>
      <c r="E27" s="81" t="s">
        <v>40</v>
      </c>
      <c r="F27" s="145" t="s">
        <v>1597</v>
      </c>
      <c r="G27" s="77" t="s">
        <v>20</v>
      </c>
      <c r="H27" s="77" t="s">
        <v>112</v>
      </c>
      <c r="I27" s="94">
        <v>20000000</v>
      </c>
      <c r="J27" s="94">
        <v>0</v>
      </c>
      <c r="K27" s="94">
        <v>0</v>
      </c>
      <c r="L27" s="94">
        <f t="shared" si="0"/>
        <v>20000000</v>
      </c>
      <c r="M27" s="94">
        <v>0</v>
      </c>
      <c r="N27" s="94">
        <v>0</v>
      </c>
      <c r="O27" s="77" t="s">
        <v>572</v>
      </c>
      <c r="P27" s="77" t="s">
        <v>574</v>
      </c>
      <c r="Q27" s="77" t="s">
        <v>575</v>
      </c>
      <c r="R27" s="77" t="s">
        <v>135</v>
      </c>
      <c r="S27" s="77"/>
      <c r="T27" s="82" t="s">
        <v>114</v>
      </c>
    </row>
    <row r="28" spans="1:21" s="110" customFormat="1" ht="28.9" customHeight="1">
      <c r="A28" s="80">
        <v>2021</v>
      </c>
      <c r="B28" s="77">
        <v>1</v>
      </c>
      <c r="C28" s="77" t="s">
        <v>15</v>
      </c>
      <c r="D28" s="98" t="s">
        <v>1717</v>
      </c>
      <c r="E28" s="81" t="s">
        <v>40</v>
      </c>
      <c r="F28" s="145" t="s">
        <v>1597</v>
      </c>
      <c r="G28" s="77" t="s">
        <v>176</v>
      </c>
      <c r="H28" s="77" t="s">
        <v>112</v>
      </c>
      <c r="I28" s="94">
        <v>92800000</v>
      </c>
      <c r="J28" s="94">
        <v>0</v>
      </c>
      <c r="K28" s="94">
        <v>0</v>
      </c>
      <c r="L28" s="94">
        <f t="shared" si="0"/>
        <v>92800000</v>
      </c>
      <c r="M28" s="94"/>
      <c r="N28" s="94"/>
      <c r="O28" s="77" t="s">
        <v>1710</v>
      </c>
      <c r="P28" s="77" t="s">
        <v>1711</v>
      </c>
      <c r="Q28" s="77" t="s">
        <v>1712</v>
      </c>
      <c r="R28" s="77" t="s">
        <v>135</v>
      </c>
      <c r="S28" s="77"/>
      <c r="T28" s="82" t="s">
        <v>1716</v>
      </c>
      <c r="U28" s="104"/>
    </row>
    <row r="29" spans="1:21" s="110" customFormat="1" ht="28.9" customHeight="1">
      <c r="A29" s="80">
        <v>2021</v>
      </c>
      <c r="B29" s="77">
        <v>1</v>
      </c>
      <c r="C29" s="77" t="s">
        <v>15</v>
      </c>
      <c r="D29" s="98" t="s">
        <v>900</v>
      </c>
      <c r="E29" s="81" t="s">
        <v>40</v>
      </c>
      <c r="F29" s="145" t="s">
        <v>1597</v>
      </c>
      <c r="G29" s="77" t="s">
        <v>176</v>
      </c>
      <c r="H29" s="77" t="s">
        <v>901</v>
      </c>
      <c r="I29" s="94">
        <v>70000000</v>
      </c>
      <c r="J29" s="94"/>
      <c r="K29" s="94"/>
      <c r="L29" s="94">
        <f t="shared" si="0"/>
        <v>70000000</v>
      </c>
      <c r="M29" s="94"/>
      <c r="N29" s="94"/>
      <c r="O29" s="77" t="s">
        <v>902</v>
      </c>
      <c r="P29" s="77" t="s">
        <v>903</v>
      </c>
      <c r="Q29" s="77" t="s">
        <v>904</v>
      </c>
      <c r="R29" s="77" t="s">
        <v>42</v>
      </c>
      <c r="S29" s="77"/>
      <c r="T29" s="82"/>
      <c r="U29" s="104"/>
    </row>
    <row r="30" spans="1:21" s="110" customFormat="1" ht="28.9" customHeight="1">
      <c r="A30" s="80">
        <v>2021</v>
      </c>
      <c r="B30" s="77">
        <v>1</v>
      </c>
      <c r="C30" s="77" t="s">
        <v>15</v>
      </c>
      <c r="D30" s="98" t="s">
        <v>905</v>
      </c>
      <c r="E30" s="81" t="s">
        <v>40</v>
      </c>
      <c r="F30" s="145" t="s">
        <v>1597</v>
      </c>
      <c r="G30" s="77" t="s">
        <v>176</v>
      </c>
      <c r="H30" s="77" t="s">
        <v>41</v>
      </c>
      <c r="I30" s="94">
        <v>78000000</v>
      </c>
      <c r="J30" s="94"/>
      <c r="K30" s="94"/>
      <c r="L30" s="94">
        <f t="shared" si="0"/>
        <v>78000000</v>
      </c>
      <c r="M30" s="94"/>
      <c r="N30" s="94"/>
      <c r="O30" s="77" t="s">
        <v>902</v>
      </c>
      <c r="P30" s="77" t="s">
        <v>903</v>
      </c>
      <c r="Q30" s="77" t="s">
        <v>904</v>
      </c>
      <c r="R30" s="77" t="s">
        <v>135</v>
      </c>
      <c r="S30" s="77"/>
      <c r="T30" s="82"/>
      <c r="U30" s="104"/>
    </row>
    <row r="31" spans="1:21" s="110" customFormat="1" ht="28.9" customHeight="1">
      <c r="A31" s="80">
        <v>2021</v>
      </c>
      <c r="B31" s="77">
        <v>1</v>
      </c>
      <c r="C31" s="77" t="s">
        <v>15</v>
      </c>
      <c r="D31" s="98" t="s">
        <v>906</v>
      </c>
      <c r="E31" s="81" t="s">
        <v>40</v>
      </c>
      <c r="F31" s="145" t="s">
        <v>1597</v>
      </c>
      <c r="G31" s="77" t="s">
        <v>176</v>
      </c>
      <c r="H31" s="77" t="s">
        <v>41</v>
      </c>
      <c r="I31" s="94">
        <v>78000000</v>
      </c>
      <c r="J31" s="94"/>
      <c r="K31" s="94"/>
      <c r="L31" s="94">
        <f t="shared" si="0"/>
        <v>78000000</v>
      </c>
      <c r="M31" s="94"/>
      <c r="N31" s="94"/>
      <c r="O31" s="77" t="s">
        <v>902</v>
      </c>
      <c r="P31" s="77" t="s">
        <v>903</v>
      </c>
      <c r="Q31" s="77" t="s">
        <v>907</v>
      </c>
      <c r="R31" s="77" t="s">
        <v>135</v>
      </c>
      <c r="S31" s="77"/>
      <c r="T31" s="82"/>
      <c r="U31" s="104"/>
    </row>
    <row r="32" spans="1:21" s="110" customFormat="1" ht="28.9" customHeight="1">
      <c r="A32" s="80">
        <v>2021</v>
      </c>
      <c r="B32" s="77">
        <v>1</v>
      </c>
      <c r="C32" s="77" t="s">
        <v>15</v>
      </c>
      <c r="D32" s="98" t="s">
        <v>908</v>
      </c>
      <c r="E32" s="81" t="s">
        <v>40</v>
      </c>
      <c r="F32" s="145" t="s">
        <v>1597</v>
      </c>
      <c r="G32" s="77" t="s">
        <v>176</v>
      </c>
      <c r="H32" s="77" t="s">
        <v>41</v>
      </c>
      <c r="I32" s="94">
        <v>70000000</v>
      </c>
      <c r="J32" s="94">
        <v>20000000</v>
      </c>
      <c r="K32" s="94"/>
      <c r="L32" s="94">
        <f t="shared" si="0"/>
        <v>90000000</v>
      </c>
      <c r="M32" s="94"/>
      <c r="N32" s="94"/>
      <c r="O32" s="77" t="s">
        <v>909</v>
      </c>
      <c r="P32" s="77" t="s">
        <v>910</v>
      </c>
      <c r="Q32" s="77" t="s">
        <v>904</v>
      </c>
      <c r="R32" s="77" t="s">
        <v>135</v>
      </c>
      <c r="S32" s="77"/>
      <c r="T32" s="82"/>
      <c r="U32" s="104"/>
    </row>
    <row r="33" spans="1:21" s="110" customFormat="1" ht="28.9" customHeight="1">
      <c r="A33" s="80">
        <v>2021</v>
      </c>
      <c r="B33" s="77">
        <v>1</v>
      </c>
      <c r="C33" s="77" t="s">
        <v>15</v>
      </c>
      <c r="D33" s="98" t="s">
        <v>911</v>
      </c>
      <c r="E33" s="81" t="s">
        <v>40</v>
      </c>
      <c r="F33" s="145" t="s">
        <v>1597</v>
      </c>
      <c r="G33" s="77" t="s">
        <v>19</v>
      </c>
      <c r="H33" s="77" t="s">
        <v>112</v>
      </c>
      <c r="I33" s="94">
        <v>22000000</v>
      </c>
      <c r="J33" s="94"/>
      <c r="K33" s="94"/>
      <c r="L33" s="94">
        <f t="shared" si="0"/>
        <v>22000000</v>
      </c>
      <c r="M33" s="94"/>
      <c r="N33" s="94"/>
      <c r="O33" s="77" t="s">
        <v>909</v>
      </c>
      <c r="P33" s="77" t="s">
        <v>903</v>
      </c>
      <c r="Q33" s="77" t="s">
        <v>907</v>
      </c>
      <c r="R33" s="77" t="s">
        <v>135</v>
      </c>
      <c r="S33" s="77"/>
      <c r="T33" s="82" t="s">
        <v>137</v>
      </c>
      <c r="U33" s="104"/>
    </row>
    <row r="34" spans="1:21" s="110" customFormat="1" ht="28.9" customHeight="1">
      <c r="A34" s="80">
        <v>2021</v>
      </c>
      <c r="B34" s="77">
        <v>1</v>
      </c>
      <c r="C34" s="77" t="s">
        <v>15</v>
      </c>
      <c r="D34" s="98" t="s">
        <v>912</v>
      </c>
      <c r="E34" s="81" t="s">
        <v>40</v>
      </c>
      <c r="F34" s="145" t="s">
        <v>1597</v>
      </c>
      <c r="G34" s="77" t="s">
        <v>176</v>
      </c>
      <c r="H34" s="77" t="s">
        <v>112</v>
      </c>
      <c r="I34" s="94">
        <v>22000000</v>
      </c>
      <c r="J34" s="94"/>
      <c r="K34" s="94"/>
      <c r="L34" s="94">
        <f t="shared" si="0"/>
        <v>22000000</v>
      </c>
      <c r="M34" s="94"/>
      <c r="N34" s="94"/>
      <c r="O34" s="77" t="s">
        <v>902</v>
      </c>
      <c r="P34" s="77" t="s">
        <v>903</v>
      </c>
      <c r="Q34" s="77" t="s">
        <v>904</v>
      </c>
      <c r="R34" s="77" t="s">
        <v>135</v>
      </c>
      <c r="S34" s="77"/>
      <c r="T34" s="82" t="s">
        <v>913</v>
      </c>
      <c r="U34" s="104"/>
    </row>
    <row r="35" spans="1:21" s="110" customFormat="1" ht="28.9" customHeight="1">
      <c r="A35" s="80">
        <v>2021</v>
      </c>
      <c r="B35" s="77">
        <v>1</v>
      </c>
      <c r="C35" s="77" t="s">
        <v>15</v>
      </c>
      <c r="D35" s="98" t="s">
        <v>914</v>
      </c>
      <c r="E35" s="81" t="s">
        <v>40</v>
      </c>
      <c r="F35" s="145" t="s">
        <v>1597</v>
      </c>
      <c r="G35" s="77" t="s">
        <v>176</v>
      </c>
      <c r="H35" s="77" t="s">
        <v>41</v>
      </c>
      <c r="I35" s="94">
        <v>112640000</v>
      </c>
      <c r="J35" s="94">
        <v>149360000</v>
      </c>
      <c r="K35" s="94"/>
      <c r="L35" s="94">
        <f t="shared" si="0"/>
        <v>262000000</v>
      </c>
      <c r="M35" s="94"/>
      <c r="N35" s="94">
        <v>300000000</v>
      </c>
      <c r="O35" s="77" t="s">
        <v>902</v>
      </c>
      <c r="P35" s="77" t="s">
        <v>903</v>
      </c>
      <c r="Q35" s="77" t="s">
        <v>907</v>
      </c>
      <c r="R35" s="77" t="s">
        <v>135</v>
      </c>
      <c r="S35" s="77"/>
      <c r="T35" s="82"/>
      <c r="U35" s="104"/>
    </row>
    <row r="36" spans="1:21" s="110" customFormat="1" ht="28.9" customHeight="1">
      <c r="A36" s="80">
        <v>2021</v>
      </c>
      <c r="B36" s="77">
        <v>1</v>
      </c>
      <c r="C36" s="77" t="s">
        <v>15</v>
      </c>
      <c r="D36" s="98" t="s">
        <v>915</v>
      </c>
      <c r="E36" s="81" t="s">
        <v>40</v>
      </c>
      <c r="F36" s="145" t="s">
        <v>1597</v>
      </c>
      <c r="G36" s="77" t="s">
        <v>45</v>
      </c>
      <c r="H36" s="77" t="s">
        <v>41</v>
      </c>
      <c r="I36" s="94">
        <v>88000000</v>
      </c>
      <c r="J36" s="94"/>
      <c r="K36" s="94"/>
      <c r="L36" s="94">
        <f t="shared" si="0"/>
        <v>88000000</v>
      </c>
      <c r="M36" s="94"/>
      <c r="N36" s="94"/>
      <c r="O36" s="77" t="s">
        <v>909</v>
      </c>
      <c r="P36" s="77" t="s">
        <v>917</v>
      </c>
      <c r="Q36" s="77" t="s">
        <v>918</v>
      </c>
      <c r="R36" s="77" t="s">
        <v>135</v>
      </c>
      <c r="S36" s="77"/>
      <c r="T36" s="82"/>
      <c r="U36" s="104"/>
    </row>
    <row r="37" spans="1:21" s="110" customFormat="1" ht="28.9" customHeight="1">
      <c r="A37" s="80">
        <v>2021</v>
      </c>
      <c r="B37" s="77">
        <v>1</v>
      </c>
      <c r="C37" s="77" t="s">
        <v>15</v>
      </c>
      <c r="D37" s="98" t="s">
        <v>919</v>
      </c>
      <c r="E37" s="81" t="s">
        <v>40</v>
      </c>
      <c r="F37" s="145" t="s">
        <v>1597</v>
      </c>
      <c r="G37" s="77" t="s">
        <v>45</v>
      </c>
      <c r="H37" s="77" t="s">
        <v>41</v>
      </c>
      <c r="I37" s="94">
        <v>88000000</v>
      </c>
      <c r="J37" s="94"/>
      <c r="K37" s="94"/>
      <c r="L37" s="94">
        <f t="shared" si="0"/>
        <v>88000000</v>
      </c>
      <c r="M37" s="94"/>
      <c r="N37" s="94"/>
      <c r="O37" s="77" t="s">
        <v>909</v>
      </c>
      <c r="P37" s="77" t="s">
        <v>916</v>
      </c>
      <c r="Q37" s="77" t="s">
        <v>918</v>
      </c>
      <c r="R37" s="77" t="s">
        <v>135</v>
      </c>
      <c r="S37" s="77"/>
      <c r="T37" s="82"/>
      <c r="U37" s="104"/>
    </row>
    <row r="38" spans="1:21" s="110" customFormat="1" ht="28.9" customHeight="1">
      <c r="A38" s="80">
        <v>2021</v>
      </c>
      <c r="B38" s="77">
        <v>1</v>
      </c>
      <c r="C38" s="77" t="s">
        <v>15</v>
      </c>
      <c r="D38" s="98" t="s">
        <v>920</v>
      </c>
      <c r="E38" s="81" t="s">
        <v>40</v>
      </c>
      <c r="F38" s="145" t="s">
        <v>1597</v>
      </c>
      <c r="G38" s="77" t="s">
        <v>45</v>
      </c>
      <c r="H38" s="77" t="s">
        <v>112</v>
      </c>
      <c r="I38" s="94">
        <v>22000000</v>
      </c>
      <c r="J38" s="94"/>
      <c r="K38" s="94"/>
      <c r="L38" s="94">
        <f t="shared" si="0"/>
        <v>22000000</v>
      </c>
      <c r="M38" s="94"/>
      <c r="N38" s="94"/>
      <c r="O38" s="77" t="s">
        <v>902</v>
      </c>
      <c r="P38" s="77" t="s">
        <v>917</v>
      </c>
      <c r="Q38" s="77" t="s">
        <v>918</v>
      </c>
      <c r="R38" s="77" t="s">
        <v>135</v>
      </c>
      <c r="S38" s="77"/>
      <c r="T38" s="82" t="s">
        <v>913</v>
      </c>
      <c r="U38" s="104"/>
    </row>
    <row r="39" spans="1:21" s="110" customFormat="1" ht="28.9" customHeight="1">
      <c r="A39" s="80">
        <v>2021</v>
      </c>
      <c r="B39" s="77">
        <v>1</v>
      </c>
      <c r="C39" s="77" t="s">
        <v>15</v>
      </c>
      <c r="D39" s="98" t="s">
        <v>921</v>
      </c>
      <c r="E39" s="81" t="s">
        <v>40</v>
      </c>
      <c r="F39" s="145" t="s">
        <v>1597</v>
      </c>
      <c r="G39" s="77" t="s">
        <v>45</v>
      </c>
      <c r="H39" s="77" t="s">
        <v>41</v>
      </c>
      <c r="I39" s="94">
        <v>275240000</v>
      </c>
      <c r="J39" s="94">
        <v>176650000</v>
      </c>
      <c r="K39" s="94">
        <f>3665200+4335100</f>
        <v>8000300</v>
      </c>
      <c r="L39" s="94">
        <f t="shared" si="0"/>
        <v>459890300</v>
      </c>
      <c r="M39" s="94"/>
      <c r="N39" s="94"/>
      <c r="O39" s="77" t="s">
        <v>909</v>
      </c>
      <c r="P39" s="77" t="s">
        <v>916</v>
      </c>
      <c r="Q39" s="77" t="s">
        <v>918</v>
      </c>
      <c r="R39" s="77" t="s">
        <v>135</v>
      </c>
      <c r="S39" s="77"/>
      <c r="T39" s="82"/>
      <c r="U39" s="104"/>
    </row>
    <row r="40" spans="1:21" s="110" customFormat="1" ht="28.9" customHeight="1">
      <c r="A40" s="80">
        <v>2021</v>
      </c>
      <c r="B40" s="77">
        <v>1</v>
      </c>
      <c r="C40" s="77" t="s">
        <v>15</v>
      </c>
      <c r="D40" s="98" t="s">
        <v>1458</v>
      </c>
      <c r="E40" s="81" t="s">
        <v>40</v>
      </c>
      <c r="F40" s="145" t="s">
        <v>1597</v>
      </c>
      <c r="G40" s="77" t="s">
        <v>176</v>
      </c>
      <c r="H40" s="77" t="s">
        <v>112</v>
      </c>
      <c r="I40" s="94">
        <v>15000000</v>
      </c>
      <c r="J40" s="94">
        <v>40000000</v>
      </c>
      <c r="K40" s="94"/>
      <c r="L40" s="94">
        <f t="shared" si="0"/>
        <v>55000000</v>
      </c>
      <c r="M40" s="94"/>
      <c r="N40" s="94"/>
      <c r="O40" s="77" t="s">
        <v>1459</v>
      </c>
      <c r="P40" s="77" t="s">
        <v>1460</v>
      </c>
      <c r="Q40" s="77" t="s">
        <v>1461</v>
      </c>
      <c r="R40" s="77"/>
      <c r="S40" s="77"/>
      <c r="T40" s="127" t="s">
        <v>1462</v>
      </c>
      <c r="U40" s="104"/>
    </row>
    <row r="41" spans="1:21" s="104" customFormat="1" ht="28.9" customHeight="1">
      <c r="A41" s="80">
        <v>2021</v>
      </c>
      <c r="B41" s="77">
        <v>1</v>
      </c>
      <c r="C41" s="77" t="s">
        <v>15</v>
      </c>
      <c r="D41" s="98" t="s">
        <v>1466</v>
      </c>
      <c r="E41" s="81" t="s">
        <v>40</v>
      </c>
      <c r="F41" s="81" t="s">
        <v>1467</v>
      </c>
      <c r="G41" s="77" t="s">
        <v>16</v>
      </c>
      <c r="H41" s="77" t="s">
        <v>112</v>
      </c>
      <c r="I41" s="94">
        <v>90000000</v>
      </c>
      <c r="J41" s="94"/>
      <c r="K41" s="94"/>
      <c r="L41" s="94"/>
      <c r="M41" s="94"/>
      <c r="N41" s="94"/>
      <c r="O41" s="77" t="s">
        <v>1459</v>
      </c>
      <c r="P41" s="77" t="s">
        <v>1468</v>
      </c>
      <c r="Q41" s="77" t="s">
        <v>1469</v>
      </c>
      <c r="R41" s="77" t="s">
        <v>135</v>
      </c>
      <c r="S41" s="77"/>
      <c r="T41" s="82" t="s">
        <v>137</v>
      </c>
    </row>
    <row r="42" spans="1:21" s="104" customFormat="1" ht="28.9" customHeight="1">
      <c r="A42" s="111">
        <v>2021</v>
      </c>
      <c r="B42" s="77">
        <v>1</v>
      </c>
      <c r="C42" s="77" t="s">
        <v>15</v>
      </c>
      <c r="D42" s="98" t="s">
        <v>1470</v>
      </c>
      <c r="E42" s="81" t="s">
        <v>40</v>
      </c>
      <c r="F42" s="81" t="s">
        <v>1471</v>
      </c>
      <c r="G42" s="77" t="s">
        <v>16</v>
      </c>
      <c r="H42" s="77" t="s">
        <v>112</v>
      </c>
      <c r="I42" s="94">
        <v>80000000</v>
      </c>
      <c r="J42" s="94"/>
      <c r="K42" s="94"/>
      <c r="L42" s="94"/>
      <c r="M42" s="94"/>
      <c r="N42" s="94"/>
      <c r="O42" s="77" t="s">
        <v>1459</v>
      </c>
      <c r="P42" s="77" t="s">
        <v>1468</v>
      </c>
      <c r="Q42" s="77" t="s">
        <v>1469</v>
      </c>
      <c r="R42" s="77" t="s">
        <v>135</v>
      </c>
      <c r="S42" s="77"/>
      <c r="T42" s="112" t="s">
        <v>137</v>
      </c>
      <c r="U42" s="113"/>
    </row>
    <row r="43" spans="1:21" s="104" customFormat="1" ht="28.9" customHeight="1">
      <c r="A43" s="80">
        <v>2021</v>
      </c>
      <c r="B43" s="77">
        <v>1</v>
      </c>
      <c r="C43" s="77" t="s">
        <v>57</v>
      </c>
      <c r="D43" s="98" t="s">
        <v>2422</v>
      </c>
      <c r="E43" s="81" t="s">
        <v>267</v>
      </c>
      <c r="F43" s="145" t="s">
        <v>1597</v>
      </c>
      <c r="G43" s="77" t="s">
        <v>2423</v>
      </c>
      <c r="H43" s="77" t="s">
        <v>44</v>
      </c>
      <c r="I43" s="94" t="s">
        <v>2400</v>
      </c>
      <c r="J43" s="94" t="s">
        <v>1708</v>
      </c>
      <c r="K43" s="94" t="s">
        <v>2400</v>
      </c>
      <c r="L43" s="94">
        <v>100000000</v>
      </c>
      <c r="M43" s="94" t="s">
        <v>1708</v>
      </c>
      <c r="N43" s="94"/>
      <c r="O43" s="77" t="s">
        <v>601</v>
      </c>
      <c r="P43" s="77" t="s">
        <v>2424</v>
      </c>
      <c r="Q43" s="77" t="s">
        <v>2425</v>
      </c>
      <c r="R43" s="77" t="s">
        <v>2426</v>
      </c>
      <c r="S43" s="77"/>
      <c r="T43" s="82" t="s">
        <v>137</v>
      </c>
    </row>
    <row r="44" spans="1:21" s="104" customFormat="1" ht="28.9" customHeight="1">
      <c r="A44" s="80">
        <v>2021</v>
      </c>
      <c r="B44" s="77">
        <v>1</v>
      </c>
      <c r="C44" s="77" t="s">
        <v>15</v>
      </c>
      <c r="D44" s="98" t="s">
        <v>1503</v>
      </c>
      <c r="E44" s="81" t="s">
        <v>40</v>
      </c>
      <c r="F44" s="145" t="s">
        <v>1597</v>
      </c>
      <c r="G44" s="77" t="s">
        <v>176</v>
      </c>
      <c r="H44" s="77" t="s">
        <v>112</v>
      </c>
      <c r="I44" s="94">
        <v>4000000</v>
      </c>
      <c r="J44" s="94">
        <v>0</v>
      </c>
      <c r="K44" s="94">
        <v>0</v>
      </c>
      <c r="L44" s="94">
        <v>4000000</v>
      </c>
      <c r="M44" s="94">
        <v>0</v>
      </c>
      <c r="N44" s="94">
        <v>0</v>
      </c>
      <c r="O44" s="135" t="s">
        <v>1504</v>
      </c>
      <c r="P44" s="77" t="s">
        <v>1505</v>
      </c>
      <c r="Q44" s="77" t="s">
        <v>1506</v>
      </c>
      <c r="R44" s="77" t="s">
        <v>133</v>
      </c>
      <c r="S44" s="77"/>
      <c r="T44" s="82" t="s">
        <v>613</v>
      </c>
    </row>
    <row r="45" spans="1:21" s="104" customFormat="1" ht="28.9" customHeight="1">
      <c r="A45" s="80">
        <v>2021</v>
      </c>
      <c r="B45" s="77">
        <v>1</v>
      </c>
      <c r="C45" s="77" t="s">
        <v>15</v>
      </c>
      <c r="D45" s="98" t="s">
        <v>1269</v>
      </c>
      <c r="E45" s="81" t="s">
        <v>40</v>
      </c>
      <c r="F45" s="90" t="s">
        <v>1270</v>
      </c>
      <c r="G45" s="77" t="s">
        <v>19</v>
      </c>
      <c r="H45" s="77" t="s">
        <v>1272</v>
      </c>
      <c r="I45" s="136"/>
      <c r="J45" s="136"/>
      <c r="K45" s="136"/>
      <c r="L45" s="137"/>
      <c r="M45" s="136"/>
      <c r="N45" s="136"/>
      <c r="O45" s="77" t="s">
        <v>1274</v>
      </c>
      <c r="P45" s="77" t="s">
        <v>1276</v>
      </c>
      <c r="Q45" s="77" t="s">
        <v>1278</v>
      </c>
      <c r="R45" s="77"/>
      <c r="S45" s="77"/>
      <c r="T45" s="82" t="s">
        <v>1279</v>
      </c>
    </row>
    <row r="46" spans="1:21" s="104" customFormat="1" ht="28.9" customHeight="1">
      <c r="A46" s="80">
        <v>2021</v>
      </c>
      <c r="B46" s="77">
        <v>1</v>
      </c>
      <c r="C46" s="77" t="s">
        <v>15</v>
      </c>
      <c r="D46" s="98" t="s">
        <v>1280</v>
      </c>
      <c r="E46" s="81" t="s">
        <v>40</v>
      </c>
      <c r="F46" s="90" t="s">
        <v>1270</v>
      </c>
      <c r="G46" s="77" t="s">
        <v>19</v>
      </c>
      <c r="H46" s="77" t="s">
        <v>1272</v>
      </c>
      <c r="I46" s="136"/>
      <c r="J46" s="136"/>
      <c r="K46" s="136"/>
      <c r="L46" s="137"/>
      <c r="M46" s="136"/>
      <c r="N46" s="136"/>
      <c r="O46" s="77" t="s">
        <v>1274</v>
      </c>
      <c r="P46" s="77" t="s">
        <v>1276</v>
      </c>
      <c r="Q46" s="77" t="s">
        <v>1278</v>
      </c>
      <c r="R46" s="77"/>
      <c r="S46" s="77"/>
      <c r="T46" s="82" t="s">
        <v>822</v>
      </c>
    </row>
    <row r="47" spans="1:21" s="104" customFormat="1" ht="28.9" customHeight="1">
      <c r="A47" s="114">
        <v>2021</v>
      </c>
      <c r="B47" s="77">
        <v>1</v>
      </c>
      <c r="C47" s="77" t="s">
        <v>15</v>
      </c>
      <c r="D47" s="98" t="s">
        <v>1281</v>
      </c>
      <c r="E47" s="81" t="s">
        <v>40</v>
      </c>
      <c r="F47" s="90" t="s">
        <v>1282</v>
      </c>
      <c r="G47" s="77" t="s">
        <v>16</v>
      </c>
      <c r="H47" s="77" t="s">
        <v>1272</v>
      </c>
      <c r="I47" s="136"/>
      <c r="J47" s="136"/>
      <c r="K47" s="136"/>
      <c r="L47" s="137"/>
      <c r="M47" s="136"/>
      <c r="N47" s="136"/>
      <c r="O47" s="77" t="s">
        <v>1274</v>
      </c>
      <c r="P47" s="77" t="s">
        <v>1276</v>
      </c>
      <c r="Q47" s="77" t="s">
        <v>1278</v>
      </c>
      <c r="R47" s="77"/>
      <c r="S47" s="77"/>
      <c r="T47" s="82" t="s">
        <v>822</v>
      </c>
    </row>
    <row r="48" spans="1:21" s="104" customFormat="1" ht="28.9" customHeight="1">
      <c r="A48" s="114">
        <v>2021</v>
      </c>
      <c r="B48" s="77">
        <v>1</v>
      </c>
      <c r="C48" s="77" t="s">
        <v>15</v>
      </c>
      <c r="D48" s="98" t="s">
        <v>1283</v>
      </c>
      <c r="E48" s="81" t="s">
        <v>40</v>
      </c>
      <c r="F48" s="90" t="s">
        <v>1284</v>
      </c>
      <c r="G48" s="77" t="s">
        <v>16</v>
      </c>
      <c r="H48" s="77" t="s">
        <v>1272</v>
      </c>
      <c r="I48" s="136"/>
      <c r="J48" s="136"/>
      <c r="K48" s="136"/>
      <c r="L48" s="137"/>
      <c r="M48" s="136"/>
      <c r="N48" s="136"/>
      <c r="O48" s="77" t="s">
        <v>1274</v>
      </c>
      <c r="P48" s="77" t="s">
        <v>1276</v>
      </c>
      <c r="Q48" s="77" t="s">
        <v>1278</v>
      </c>
      <c r="R48" s="77"/>
      <c r="S48" s="77"/>
      <c r="T48" s="82" t="s">
        <v>822</v>
      </c>
    </row>
    <row r="49" spans="1:20" s="104" customFormat="1" ht="28.9" customHeight="1">
      <c r="A49" s="80">
        <v>2021</v>
      </c>
      <c r="B49" s="77">
        <v>1</v>
      </c>
      <c r="C49" s="77" t="s">
        <v>15</v>
      </c>
      <c r="D49" s="98" t="s">
        <v>1285</v>
      </c>
      <c r="E49" s="81" t="s">
        <v>40</v>
      </c>
      <c r="F49" s="90" t="s">
        <v>1284</v>
      </c>
      <c r="G49" s="77" t="s">
        <v>16</v>
      </c>
      <c r="H49" s="77" t="s">
        <v>1272</v>
      </c>
      <c r="I49" s="136"/>
      <c r="J49" s="136"/>
      <c r="K49" s="136"/>
      <c r="L49" s="137"/>
      <c r="M49" s="136"/>
      <c r="N49" s="136"/>
      <c r="O49" s="77" t="s">
        <v>1274</v>
      </c>
      <c r="P49" s="77" t="s">
        <v>1276</v>
      </c>
      <c r="Q49" s="77" t="s">
        <v>1278</v>
      </c>
      <c r="R49" s="77"/>
      <c r="S49" s="77"/>
      <c r="T49" s="82" t="s">
        <v>822</v>
      </c>
    </row>
    <row r="50" spans="1:20" s="104" customFormat="1" ht="28.9" customHeight="1">
      <c r="A50" s="80">
        <v>2021</v>
      </c>
      <c r="B50" s="77">
        <v>1</v>
      </c>
      <c r="C50" s="77" t="s">
        <v>15</v>
      </c>
      <c r="D50" s="98" t="s">
        <v>1286</v>
      </c>
      <c r="E50" s="81" t="s">
        <v>40</v>
      </c>
      <c r="F50" s="138" t="s">
        <v>1287</v>
      </c>
      <c r="G50" s="77" t="s">
        <v>16</v>
      </c>
      <c r="H50" s="77" t="s">
        <v>1272</v>
      </c>
      <c r="I50" s="136"/>
      <c r="J50" s="136"/>
      <c r="K50" s="136"/>
      <c r="L50" s="137"/>
      <c r="M50" s="136"/>
      <c r="N50" s="136"/>
      <c r="O50" s="77" t="s">
        <v>1274</v>
      </c>
      <c r="P50" s="77" t="s">
        <v>1288</v>
      </c>
      <c r="Q50" s="77" t="s">
        <v>1289</v>
      </c>
      <c r="R50" s="77"/>
      <c r="S50" s="77"/>
      <c r="T50" s="82" t="s">
        <v>822</v>
      </c>
    </row>
    <row r="51" spans="1:20" s="104" customFormat="1" ht="28.9" customHeight="1">
      <c r="A51" s="80">
        <v>2021</v>
      </c>
      <c r="B51" s="77">
        <v>1</v>
      </c>
      <c r="C51" s="77" t="s">
        <v>15</v>
      </c>
      <c r="D51" s="98" t="s">
        <v>1290</v>
      </c>
      <c r="E51" s="81" t="s">
        <v>40</v>
      </c>
      <c r="F51" s="138" t="s">
        <v>1270</v>
      </c>
      <c r="G51" s="77" t="s">
        <v>19</v>
      </c>
      <c r="H51" s="77" t="s">
        <v>1272</v>
      </c>
      <c r="I51" s="136"/>
      <c r="J51" s="136"/>
      <c r="K51" s="136"/>
      <c r="L51" s="137"/>
      <c r="M51" s="136"/>
      <c r="N51" s="136"/>
      <c r="O51" s="77" t="s">
        <v>1274</v>
      </c>
      <c r="P51" s="77" t="s">
        <v>1291</v>
      </c>
      <c r="Q51" s="77" t="s">
        <v>1289</v>
      </c>
      <c r="R51" s="77"/>
      <c r="S51" s="77"/>
      <c r="T51" s="82" t="s">
        <v>822</v>
      </c>
    </row>
    <row r="52" spans="1:20" s="104" customFormat="1" ht="28.9" customHeight="1">
      <c r="A52" s="80">
        <v>2021</v>
      </c>
      <c r="B52" s="77">
        <v>1</v>
      </c>
      <c r="C52" s="77" t="s">
        <v>15</v>
      </c>
      <c r="D52" s="98" t="s">
        <v>1292</v>
      </c>
      <c r="E52" s="81" t="s">
        <v>40</v>
      </c>
      <c r="F52" s="138" t="s">
        <v>1270</v>
      </c>
      <c r="G52" s="77" t="s">
        <v>19</v>
      </c>
      <c r="H52" s="77" t="s">
        <v>1272</v>
      </c>
      <c r="I52" s="136"/>
      <c r="J52" s="136"/>
      <c r="K52" s="136"/>
      <c r="L52" s="137"/>
      <c r="M52" s="136"/>
      <c r="N52" s="136"/>
      <c r="O52" s="77" t="s">
        <v>1274</v>
      </c>
      <c r="P52" s="77" t="s">
        <v>1288</v>
      </c>
      <c r="Q52" s="77" t="s">
        <v>1289</v>
      </c>
      <c r="R52" s="77"/>
      <c r="S52" s="77"/>
      <c r="T52" s="82" t="s">
        <v>822</v>
      </c>
    </row>
    <row r="53" spans="1:20" s="104" customFormat="1" ht="28.9" customHeight="1">
      <c r="A53" s="80">
        <v>2021</v>
      </c>
      <c r="B53" s="77">
        <v>1</v>
      </c>
      <c r="C53" s="77" t="s">
        <v>15</v>
      </c>
      <c r="D53" s="98" t="s">
        <v>1293</v>
      </c>
      <c r="E53" s="81" t="s">
        <v>40</v>
      </c>
      <c r="F53" s="138" t="s">
        <v>1282</v>
      </c>
      <c r="G53" s="77" t="s">
        <v>16</v>
      </c>
      <c r="H53" s="77" t="s">
        <v>1272</v>
      </c>
      <c r="I53" s="136"/>
      <c r="J53" s="136"/>
      <c r="K53" s="136"/>
      <c r="L53" s="137"/>
      <c r="M53" s="136"/>
      <c r="N53" s="136"/>
      <c r="O53" s="77" t="s">
        <v>1274</v>
      </c>
      <c r="P53" s="77" t="s">
        <v>1288</v>
      </c>
      <c r="Q53" s="77" t="s">
        <v>1289</v>
      </c>
      <c r="R53" s="77"/>
      <c r="S53" s="77"/>
      <c r="T53" s="82" t="s">
        <v>822</v>
      </c>
    </row>
    <row r="54" spans="1:20" s="104" customFormat="1" ht="28.9" customHeight="1">
      <c r="A54" s="80">
        <v>2021</v>
      </c>
      <c r="B54" s="77">
        <v>1</v>
      </c>
      <c r="C54" s="77" t="s">
        <v>15</v>
      </c>
      <c r="D54" s="98" t="s">
        <v>1294</v>
      </c>
      <c r="E54" s="81" t="s">
        <v>40</v>
      </c>
      <c r="F54" s="138" t="s">
        <v>1282</v>
      </c>
      <c r="G54" s="77" t="s">
        <v>16</v>
      </c>
      <c r="H54" s="77" t="s">
        <v>1272</v>
      </c>
      <c r="I54" s="136"/>
      <c r="J54" s="136"/>
      <c r="K54" s="136"/>
      <c r="L54" s="137"/>
      <c r="M54" s="136"/>
      <c r="N54" s="136"/>
      <c r="O54" s="77" t="s">
        <v>1274</v>
      </c>
      <c r="P54" s="77" t="s">
        <v>1288</v>
      </c>
      <c r="Q54" s="77" t="s">
        <v>1289</v>
      </c>
      <c r="R54" s="77"/>
      <c r="S54" s="77"/>
      <c r="T54" s="82" t="s">
        <v>822</v>
      </c>
    </row>
    <row r="55" spans="1:20" s="104" customFormat="1" ht="28.9" customHeight="1">
      <c r="A55" s="80">
        <v>2021</v>
      </c>
      <c r="B55" s="77">
        <v>1</v>
      </c>
      <c r="C55" s="77" t="s">
        <v>15</v>
      </c>
      <c r="D55" s="98" t="s">
        <v>1295</v>
      </c>
      <c r="E55" s="81" t="s">
        <v>40</v>
      </c>
      <c r="F55" s="138" t="s">
        <v>1284</v>
      </c>
      <c r="G55" s="77" t="s">
        <v>16</v>
      </c>
      <c r="H55" s="77" t="s">
        <v>1272</v>
      </c>
      <c r="I55" s="136"/>
      <c r="J55" s="136"/>
      <c r="K55" s="136"/>
      <c r="L55" s="137"/>
      <c r="M55" s="136"/>
      <c r="N55" s="136"/>
      <c r="O55" s="77" t="s">
        <v>1274</v>
      </c>
      <c r="P55" s="77" t="s">
        <v>1288</v>
      </c>
      <c r="Q55" s="77" t="s">
        <v>1289</v>
      </c>
      <c r="R55" s="77"/>
      <c r="S55" s="77"/>
      <c r="T55" s="82" t="s">
        <v>822</v>
      </c>
    </row>
    <row r="56" spans="1:20" s="104" customFormat="1" ht="28.9" customHeight="1">
      <c r="A56" s="80">
        <v>2021</v>
      </c>
      <c r="B56" s="77">
        <v>1</v>
      </c>
      <c r="C56" s="77" t="s">
        <v>15</v>
      </c>
      <c r="D56" s="98" t="s">
        <v>1296</v>
      </c>
      <c r="E56" s="81" t="s">
        <v>40</v>
      </c>
      <c r="F56" s="138" t="s">
        <v>1284</v>
      </c>
      <c r="G56" s="77" t="s">
        <v>16</v>
      </c>
      <c r="H56" s="77" t="s">
        <v>1272</v>
      </c>
      <c r="I56" s="136"/>
      <c r="J56" s="136"/>
      <c r="K56" s="136"/>
      <c r="L56" s="137"/>
      <c r="M56" s="136"/>
      <c r="N56" s="136"/>
      <c r="O56" s="77" t="s">
        <v>1274</v>
      </c>
      <c r="P56" s="77" t="s">
        <v>1288</v>
      </c>
      <c r="Q56" s="77" t="s">
        <v>1289</v>
      </c>
      <c r="R56" s="77"/>
      <c r="S56" s="77"/>
      <c r="T56" s="82" t="s">
        <v>822</v>
      </c>
    </row>
    <row r="57" spans="1:20" s="104" customFormat="1" ht="28.9" customHeight="1">
      <c r="A57" s="80">
        <v>2021</v>
      </c>
      <c r="B57" s="77">
        <v>1</v>
      </c>
      <c r="C57" s="77"/>
      <c r="D57" s="98" t="s">
        <v>485</v>
      </c>
      <c r="E57" s="81" t="s">
        <v>40</v>
      </c>
      <c r="F57" s="145" t="s">
        <v>1597</v>
      </c>
      <c r="G57" s="77" t="s">
        <v>176</v>
      </c>
      <c r="H57" s="77" t="s">
        <v>41</v>
      </c>
      <c r="I57" s="140">
        <v>880000000</v>
      </c>
      <c r="J57" s="140"/>
      <c r="K57" s="140"/>
      <c r="L57" s="140">
        <v>880000000</v>
      </c>
      <c r="M57" s="140"/>
      <c r="N57" s="140"/>
      <c r="O57" s="77" t="s">
        <v>476</v>
      </c>
      <c r="P57" s="77" t="s">
        <v>486</v>
      </c>
      <c r="Q57" s="77" t="s">
        <v>487</v>
      </c>
      <c r="R57" s="77"/>
      <c r="S57" s="77"/>
      <c r="T57" s="82"/>
    </row>
    <row r="58" spans="1:20" s="104" customFormat="1" ht="28.9" customHeight="1">
      <c r="A58" s="80">
        <v>2021</v>
      </c>
      <c r="B58" s="77">
        <v>1</v>
      </c>
      <c r="C58" s="77" t="s">
        <v>15</v>
      </c>
      <c r="D58" s="98" t="s">
        <v>1672</v>
      </c>
      <c r="E58" s="81" t="s">
        <v>40</v>
      </c>
      <c r="F58" s="81" t="s">
        <v>1673</v>
      </c>
      <c r="G58" s="77" t="s">
        <v>45</v>
      </c>
      <c r="H58" s="77" t="s">
        <v>112</v>
      </c>
      <c r="I58" s="94">
        <v>50000000</v>
      </c>
      <c r="J58" s="94">
        <v>0</v>
      </c>
      <c r="K58" s="94">
        <v>0</v>
      </c>
      <c r="L58" s="94">
        <f>I58+J58+K58</f>
        <v>50000000</v>
      </c>
      <c r="M58" s="94">
        <f>L58</f>
        <v>50000000</v>
      </c>
      <c r="N58" s="94">
        <v>0</v>
      </c>
      <c r="O58" s="77" t="s">
        <v>1674</v>
      </c>
      <c r="P58" s="77" t="s">
        <v>1675</v>
      </c>
      <c r="Q58" s="77" t="s">
        <v>1676</v>
      </c>
      <c r="R58" s="77" t="s">
        <v>135</v>
      </c>
      <c r="S58" s="77" t="s">
        <v>1677</v>
      </c>
      <c r="T58" s="82" t="s">
        <v>1678</v>
      </c>
    </row>
    <row r="59" spans="1:20" s="104" customFormat="1" ht="28.9" customHeight="1">
      <c r="A59" s="80">
        <v>2021</v>
      </c>
      <c r="B59" s="77">
        <v>1</v>
      </c>
      <c r="C59" s="77" t="s">
        <v>15</v>
      </c>
      <c r="D59" s="98" t="s">
        <v>1679</v>
      </c>
      <c r="E59" s="81" t="s">
        <v>40</v>
      </c>
      <c r="F59" s="90" t="s">
        <v>1680</v>
      </c>
      <c r="G59" s="77" t="s">
        <v>16</v>
      </c>
      <c r="H59" s="77" t="s">
        <v>44</v>
      </c>
      <c r="I59" s="94">
        <v>114302600</v>
      </c>
      <c r="J59" s="94">
        <v>48231400</v>
      </c>
      <c r="K59" s="94"/>
      <c r="L59" s="94">
        <f>I59+J59+K59</f>
        <v>162534000</v>
      </c>
      <c r="M59" s="94">
        <f>L59</f>
        <v>162534000</v>
      </c>
      <c r="N59" s="94"/>
      <c r="O59" s="77" t="s">
        <v>1674</v>
      </c>
      <c r="P59" s="77" t="s">
        <v>1681</v>
      </c>
      <c r="Q59" s="77" t="s">
        <v>1682</v>
      </c>
      <c r="R59" s="77" t="s">
        <v>135</v>
      </c>
      <c r="S59" s="77" t="s">
        <v>1683</v>
      </c>
      <c r="T59" s="82"/>
    </row>
    <row r="60" spans="1:20" s="104" customFormat="1" ht="28.9" customHeight="1">
      <c r="A60" s="80">
        <v>2021</v>
      </c>
      <c r="B60" s="77">
        <v>1</v>
      </c>
      <c r="C60" s="77" t="s">
        <v>15</v>
      </c>
      <c r="D60" s="98" t="s">
        <v>363</v>
      </c>
      <c r="E60" s="81" t="s">
        <v>40</v>
      </c>
      <c r="F60" s="145" t="s">
        <v>1597</v>
      </c>
      <c r="G60" s="77" t="s">
        <v>364</v>
      </c>
      <c r="H60" s="77" t="s">
        <v>112</v>
      </c>
      <c r="I60" s="94">
        <v>4000000</v>
      </c>
      <c r="J60" s="94"/>
      <c r="K60" s="94"/>
      <c r="L60" s="94">
        <v>4000000</v>
      </c>
      <c r="M60" s="94"/>
      <c r="N60" s="94"/>
      <c r="O60" s="77" t="s">
        <v>349</v>
      </c>
      <c r="P60" s="77" t="s">
        <v>366</v>
      </c>
      <c r="Q60" s="77" t="s">
        <v>367</v>
      </c>
      <c r="R60" s="77"/>
      <c r="S60" s="77"/>
      <c r="T60" s="82" t="s">
        <v>43</v>
      </c>
    </row>
    <row r="61" spans="1:20" s="104" customFormat="1" ht="28.9" customHeight="1">
      <c r="A61" s="80">
        <v>2021</v>
      </c>
      <c r="B61" s="77">
        <v>1</v>
      </c>
      <c r="C61" s="77" t="s">
        <v>15</v>
      </c>
      <c r="D61" s="98" t="s">
        <v>368</v>
      </c>
      <c r="E61" s="81" t="s">
        <v>40</v>
      </c>
      <c r="F61" s="145" t="s">
        <v>1597</v>
      </c>
      <c r="G61" s="77" t="s">
        <v>369</v>
      </c>
      <c r="H61" s="77" t="s">
        <v>112</v>
      </c>
      <c r="I61" s="94">
        <v>14000000</v>
      </c>
      <c r="J61" s="94"/>
      <c r="K61" s="94"/>
      <c r="L61" s="94">
        <v>14000000</v>
      </c>
      <c r="M61" s="94"/>
      <c r="N61" s="94"/>
      <c r="O61" s="77" t="s">
        <v>349</v>
      </c>
      <c r="P61" s="77" t="s">
        <v>365</v>
      </c>
      <c r="Q61" s="77" t="s">
        <v>367</v>
      </c>
      <c r="R61" s="77"/>
      <c r="S61" s="77"/>
      <c r="T61" s="82" t="s">
        <v>43</v>
      </c>
    </row>
    <row r="62" spans="1:20" s="104" customFormat="1" ht="28.9" customHeight="1">
      <c r="A62" s="80">
        <v>2021</v>
      </c>
      <c r="B62" s="77">
        <v>1</v>
      </c>
      <c r="C62" s="77" t="s">
        <v>15</v>
      </c>
      <c r="D62" s="98" t="s">
        <v>370</v>
      </c>
      <c r="E62" s="81" t="s">
        <v>40</v>
      </c>
      <c r="F62" s="145" t="s">
        <v>1597</v>
      </c>
      <c r="G62" s="77" t="s">
        <v>45</v>
      </c>
      <c r="H62" s="77" t="s">
        <v>41</v>
      </c>
      <c r="I62" s="94">
        <v>100000000</v>
      </c>
      <c r="J62" s="94"/>
      <c r="K62" s="94"/>
      <c r="L62" s="94">
        <v>100000000</v>
      </c>
      <c r="M62" s="94"/>
      <c r="N62" s="94"/>
      <c r="O62" s="77" t="s">
        <v>350</v>
      </c>
      <c r="P62" s="77" t="s">
        <v>366</v>
      </c>
      <c r="Q62" s="77" t="s">
        <v>367</v>
      </c>
      <c r="R62" s="77"/>
      <c r="S62" s="77"/>
      <c r="T62" s="82"/>
    </row>
    <row r="63" spans="1:20" s="104" customFormat="1" ht="28.9" customHeight="1">
      <c r="A63" s="80">
        <v>2021</v>
      </c>
      <c r="B63" s="77">
        <v>1</v>
      </c>
      <c r="C63" s="77" t="s">
        <v>15</v>
      </c>
      <c r="D63" s="98" t="s">
        <v>371</v>
      </c>
      <c r="E63" s="81" t="s">
        <v>40</v>
      </c>
      <c r="F63" s="145" t="s">
        <v>1597</v>
      </c>
      <c r="G63" s="77" t="s">
        <v>20</v>
      </c>
      <c r="H63" s="77" t="s">
        <v>41</v>
      </c>
      <c r="I63" s="94">
        <v>262000000</v>
      </c>
      <c r="J63" s="94">
        <v>70000000</v>
      </c>
      <c r="K63" s="94"/>
      <c r="L63" s="94">
        <v>332000000</v>
      </c>
      <c r="M63" s="94"/>
      <c r="N63" s="94"/>
      <c r="O63" s="77" t="s">
        <v>349</v>
      </c>
      <c r="P63" s="77" t="s">
        <v>365</v>
      </c>
      <c r="Q63" s="77" t="s">
        <v>372</v>
      </c>
      <c r="R63" s="77"/>
      <c r="S63" s="77"/>
      <c r="T63" s="82"/>
    </row>
    <row r="64" spans="1:20" s="104" customFormat="1" ht="28.9" customHeight="1">
      <c r="A64" s="80">
        <v>2021</v>
      </c>
      <c r="B64" s="77">
        <v>1</v>
      </c>
      <c r="C64" s="77" t="s">
        <v>15</v>
      </c>
      <c r="D64" s="98" t="s">
        <v>590</v>
      </c>
      <c r="E64" s="81" t="s">
        <v>40</v>
      </c>
      <c r="F64" s="145" t="s">
        <v>1597</v>
      </c>
      <c r="G64" s="77" t="s">
        <v>19</v>
      </c>
      <c r="H64" s="77" t="s">
        <v>112</v>
      </c>
      <c r="I64" s="94">
        <v>10000000</v>
      </c>
      <c r="J64" s="94"/>
      <c r="K64" s="94"/>
      <c r="L64" s="94">
        <f>SUM(I64:K64)</f>
        <v>10000000</v>
      </c>
      <c r="M64" s="94"/>
      <c r="N64" s="94"/>
      <c r="O64" s="77" t="s">
        <v>591</v>
      </c>
      <c r="P64" s="77" t="s">
        <v>592</v>
      </c>
      <c r="Q64" s="77" t="s">
        <v>593</v>
      </c>
      <c r="R64" s="77" t="s">
        <v>135</v>
      </c>
      <c r="S64" s="77"/>
      <c r="T64" s="82" t="s">
        <v>114</v>
      </c>
    </row>
    <row r="65" spans="1:21" s="104" customFormat="1" ht="28.9" customHeight="1">
      <c r="A65" s="80">
        <v>2021</v>
      </c>
      <c r="B65" s="77">
        <v>2</v>
      </c>
      <c r="C65" s="77" t="s">
        <v>15</v>
      </c>
      <c r="D65" s="98" t="s">
        <v>2061</v>
      </c>
      <c r="E65" s="81" t="s">
        <v>40</v>
      </c>
      <c r="F65" s="145" t="s">
        <v>1597</v>
      </c>
      <c r="G65" s="77" t="s">
        <v>19</v>
      </c>
      <c r="H65" s="77" t="s">
        <v>112</v>
      </c>
      <c r="I65" s="94">
        <v>30140000</v>
      </c>
      <c r="J65" s="94">
        <v>17170000</v>
      </c>
      <c r="K65" s="94">
        <v>3940000</v>
      </c>
      <c r="L65" s="94">
        <f>SUM(I65:K65)</f>
        <v>51250000</v>
      </c>
      <c r="M65" s="94">
        <v>0</v>
      </c>
      <c r="N65" s="94">
        <v>0</v>
      </c>
      <c r="O65" s="77" t="s">
        <v>2062</v>
      </c>
      <c r="P65" s="77" t="s">
        <v>2063</v>
      </c>
      <c r="Q65" s="77" t="s">
        <v>2064</v>
      </c>
      <c r="R65" s="77" t="s">
        <v>42</v>
      </c>
      <c r="S65" s="77"/>
      <c r="T65" s="82" t="s">
        <v>2065</v>
      </c>
    </row>
    <row r="66" spans="1:21" s="104" customFormat="1" ht="28.9" customHeight="1">
      <c r="A66" s="80">
        <v>2021</v>
      </c>
      <c r="B66" s="77">
        <v>2</v>
      </c>
      <c r="C66" s="77" t="s">
        <v>15</v>
      </c>
      <c r="D66" s="98" t="s">
        <v>225</v>
      </c>
      <c r="E66" s="81" t="s">
        <v>40</v>
      </c>
      <c r="F66" s="145" t="s">
        <v>1597</v>
      </c>
      <c r="G66" s="77" t="s">
        <v>20</v>
      </c>
      <c r="H66" s="77" t="s">
        <v>112</v>
      </c>
      <c r="I66" s="94">
        <v>20000000</v>
      </c>
      <c r="J66" s="94"/>
      <c r="K66" s="94"/>
      <c r="L66" s="94">
        <f>SUM(I66:K66)</f>
        <v>20000000</v>
      </c>
      <c r="M66" s="94"/>
      <c r="N66" s="94"/>
      <c r="O66" s="77" t="s">
        <v>226</v>
      </c>
      <c r="P66" s="77" t="s">
        <v>227</v>
      </c>
      <c r="Q66" s="77" t="s">
        <v>228</v>
      </c>
      <c r="R66" s="77" t="s">
        <v>42</v>
      </c>
      <c r="S66" s="77"/>
      <c r="T66" s="82" t="s">
        <v>43</v>
      </c>
    </row>
    <row r="67" spans="1:21" s="104" customFormat="1" ht="28.9" customHeight="1">
      <c r="A67" s="106">
        <v>2021</v>
      </c>
      <c r="B67" s="88">
        <v>2</v>
      </c>
      <c r="C67" s="88" t="s">
        <v>15</v>
      </c>
      <c r="D67" s="107" t="s">
        <v>1542</v>
      </c>
      <c r="E67" s="108" t="s">
        <v>40</v>
      </c>
      <c r="F67" s="105" t="s">
        <v>1543</v>
      </c>
      <c r="G67" s="88" t="s">
        <v>16</v>
      </c>
      <c r="H67" s="88" t="s">
        <v>112</v>
      </c>
      <c r="I67" s="94">
        <v>15000000</v>
      </c>
      <c r="J67" s="94">
        <v>0</v>
      </c>
      <c r="K67" s="94">
        <v>0</v>
      </c>
      <c r="L67" s="94">
        <f>SUM(I67:K67)</f>
        <v>15000000</v>
      </c>
      <c r="M67" s="94">
        <f>+L67</f>
        <v>15000000</v>
      </c>
      <c r="N67" s="94">
        <v>0</v>
      </c>
      <c r="O67" s="88" t="s">
        <v>1544</v>
      </c>
      <c r="P67" s="88" t="s">
        <v>1545</v>
      </c>
      <c r="Q67" s="88" t="s">
        <v>1546</v>
      </c>
      <c r="R67" s="88" t="s">
        <v>135</v>
      </c>
      <c r="S67" s="88"/>
      <c r="T67" s="109" t="s">
        <v>114</v>
      </c>
      <c r="U67" s="110"/>
    </row>
    <row r="68" spans="1:21" s="104" customFormat="1" ht="28.9" customHeight="1">
      <c r="A68" s="106">
        <v>2021</v>
      </c>
      <c r="B68" s="88">
        <v>2</v>
      </c>
      <c r="C68" s="88" t="s">
        <v>15</v>
      </c>
      <c r="D68" s="107" t="s">
        <v>1547</v>
      </c>
      <c r="E68" s="108" t="s">
        <v>40</v>
      </c>
      <c r="F68" s="152" t="s">
        <v>1548</v>
      </c>
      <c r="G68" s="88" t="s">
        <v>16</v>
      </c>
      <c r="H68" s="88" t="s">
        <v>44</v>
      </c>
      <c r="I68" s="94">
        <v>416000000</v>
      </c>
      <c r="J68" s="94"/>
      <c r="K68" s="94"/>
      <c r="L68" s="94">
        <v>416000000</v>
      </c>
      <c r="M68" s="94">
        <v>416000000</v>
      </c>
      <c r="N68" s="94"/>
      <c r="O68" s="88" t="s">
        <v>1549</v>
      </c>
      <c r="P68" s="88" t="s">
        <v>1550</v>
      </c>
      <c r="Q68" s="88" t="s">
        <v>1551</v>
      </c>
      <c r="R68" s="88" t="s">
        <v>135</v>
      </c>
      <c r="S68" s="88"/>
      <c r="T68" s="109"/>
      <c r="U68" s="110"/>
    </row>
    <row r="69" spans="1:21" s="104" customFormat="1" ht="28.9" customHeight="1">
      <c r="A69" s="80">
        <v>2021</v>
      </c>
      <c r="B69" s="77">
        <v>2</v>
      </c>
      <c r="C69" s="77" t="s">
        <v>15</v>
      </c>
      <c r="D69" s="98" t="s">
        <v>963</v>
      </c>
      <c r="E69" s="81" t="s">
        <v>40</v>
      </c>
      <c r="F69" s="145" t="s">
        <v>1597</v>
      </c>
      <c r="G69" s="77" t="s">
        <v>364</v>
      </c>
      <c r="H69" s="77" t="s">
        <v>44</v>
      </c>
      <c r="I69" s="94">
        <f>L69*0.3</f>
        <v>640200000</v>
      </c>
      <c r="J69" s="94">
        <f>L69*0.7</f>
        <v>1493800000</v>
      </c>
      <c r="K69" s="94"/>
      <c r="L69" s="94">
        <v>2134000000</v>
      </c>
      <c r="M69" s="94"/>
      <c r="N69" s="94"/>
      <c r="O69" s="98" t="s">
        <v>954</v>
      </c>
      <c r="P69" s="77" t="s">
        <v>960</v>
      </c>
      <c r="Q69" s="77" t="s">
        <v>961</v>
      </c>
      <c r="R69" s="77"/>
      <c r="S69" s="77"/>
      <c r="T69" s="82"/>
    </row>
    <row r="70" spans="1:21" s="104" customFormat="1" ht="28.9" customHeight="1">
      <c r="A70" s="80">
        <v>2021</v>
      </c>
      <c r="B70" s="77">
        <v>2</v>
      </c>
      <c r="C70" s="77" t="s">
        <v>15</v>
      </c>
      <c r="D70" s="98" t="s">
        <v>1718</v>
      </c>
      <c r="E70" s="81" t="s">
        <v>40</v>
      </c>
      <c r="F70" s="145" t="s">
        <v>1597</v>
      </c>
      <c r="G70" s="77" t="s">
        <v>18</v>
      </c>
      <c r="H70" s="77" t="s">
        <v>112</v>
      </c>
      <c r="I70" s="94">
        <v>45000000</v>
      </c>
      <c r="J70" s="94"/>
      <c r="K70" s="94"/>
      <c r="L70" s="94">
        <f>SUM(I70:K70)</f>
        <v>45000000</v>
      </c>
      <c r="M70" s="94"/>
      <c r="N70" s="94"/>
      <c r="O70" s="77" t="s">
        <v>1720</v>
      </c>
      <c r="P70" s="77" t="s">
        <v>1721</v>
      </c>
      <c r="Q70" s="77" t="s">
        <v>1722</v>
      </c>
      <c r="R70" s="77" t="s">
        <v>135</v>
      </c>
      <c r="S70" s="77"/>
      <c r="T70" s="82" t="s">
        <v>1723</v>
      </c>
    </row>
    <row r="71" spans="1:21" s="104" customFormat="1" ht="28.9" customHeight="1">
      <c r="A71" s="80">
        <v>2021</v>
      </c>
      <c r="B71" s="77">
        <v>2</v>
      </c>
      <c r="C71" s="77" t="s">
        <v>15</v>
      </c>
      <c r="D71" s="98" t="s">
        <v>964</v>
      </c>
      <c r="E71" s="81" t="s">
        <v>40</v>
      </c>
      <c r="F71" s="145" t="s">
        <v>1597</v>
      </c>
      <c r="G71" s="77" t="s">
        <v>364</v>
      </c>
      <c r="H71" s="77" t="s">
        <v>44</v>
      </c>
      <c r="I71" s="94">
        <f>L71*0.3</f>
        <v>33900000</v>
      </c>
      <c r="J71" s="94">
        <f>L71*0.7</f>
        <v>79100000</v>
      </c>
      <c r="K71" s="94"/>
      <c r="L71" s="94">
        <v>113000000</v>
      </c>
      <c r="M71" s="94"/>
      <c r="N71" s="94"/>
      <c r="O71" s="98" t="s">
        <v>954</v>
      </c>
      <c r="P71" s="77" t="s">
        <v>960</v>
      </c>
      <c r="Q71" s="77" t="s">
        <v>961</v>
      </c>
      <c r="R71" s="77"/>
      <c r="S71" s="77"/>
      <c r="T71" s="82"/>
    </row>
    <row r="72" spans="1:21" s="104" customFormat="1" ht="28.9" customHeight="1">
      <c r="A72" s="80">
        <v>2021</v>
      </c>
      <c r="B72" s="77">
        <v>2</v>
      </c>
      <c r="C72" s="77" t="s">
        <v>15</v>
      </c>
      <c r="D72" s="98" t="s">
        <v>965</v>
      </c>
      <c r="E72" s="81" t="s">
        <v>40</v>
      </c>
      <c r="F72" s="145" t="s">
        <v>1597</v>
      </c>
      <c r="G72" s="77" t="s">
        <v>364</v>
      </c>
      <c r="H72" s="77" t="s">
        <v>44</v>
      </c>
      <c r="I72" s="94">
        <f>L72*0.3</f>
        <v>26400000</v>
      </c>
      <c r="J72" s="94">
        <f>L72*0.7</f>
        <v>61599999.999999993</v>
      </c>
      <c r="K72" s="94"/>
      <c r="L72" s="94">
        <v>88000000</v>
      </c>
      <c r="M72" s="94"/>
      <c r="N72" s="94"/>
      <c r="O72" s="98" t="s">
        <v>954</v>
      </c>
      <c r="P72" s="77" t="s">
        <v>953</v>
      </c>
      <c r="Q72" s="77" t="s">
        <v>966</v>
      </c>
      <c r="R72" s="77"/>
      <c r="S72" s="77"/>
      <c r="T72" s="82"/>
    </row>
    <row r="73" spans="1:21" s="104" customFormat="1" ht="28.9" customHeight="1">
      <c r="A73" s="80">
        <v>2021</v>
      </c>
      <c r="B73" s="77">
        <v>2</v>
      </c>
      <c r="C73" s="77" t="s">
        <v>15</v>
      </c>
      <c r="D73" s="98" t="s">
        <v>967</v>
      </c>
      <c r="E73" s="81" t="s">
        <v>40</v>
      </c>
      <c r="F73" s="145" t="s">
        <v>1597</v>
      </c>
      <c r="G73" s="77" t="s">
        <v>364</v>
      </c>
      <c r="H73" s="77" t="s">
        <v>44</v>
      </c>
      <c r="I73" s="94">
        <f>L73*0.3</f>
        <v>26400000</v>
      </c>
      <c r="J73" s="94">
        <f>L73*0.7</f>
        <v>61599999.999999993</v>
      </c>
      <c r="K73" s="94"/>
      <c r="L73" s="94">
        <v>88000000</v>
      </c>
      <c r="M73" s="94"/>
      <c r="N73" s="94"/>
      <c r="O73" s="98" t="s">
        <v>948</v>
      </c>
      <c r="P73" s="77" t="s">
        <v>953</v>
      </c>
      <c r="Q73" s="77" t="s">
        <v>966</v>
      </c>
      <c r="R73" s="77"/>
      <c r="S73" s="77"/>
      <c r="T73" s="82"/>
    </row>
    <row r="74" spans="1:21" s="104" customFormat="1" ht="28.9" customHeight="1">
      <c r="A74" s="80">
        <v>2021</v>
      </c>
      <c r="B74" s="77">
        <v>2</v>
      </c>
      <c r="C74" s="77" t="s">
        <v>15</v>
      </c>
      <c r="D74" s="98" t="s">
        <v>2556</v>
      </c>
      <c r="E74" s="81" t="s">
        <v>40</v>
      </c>
      <c r="F74" s="152" t="s">
        <v>2558</v>
      </c>
      <c r="G74" s="77" t="s">
        <v>19</v>
      </c>
      <c r="H74" s="77" t="s">
        <v>44</v>
      </c>
      <c r="I74" s="94">
        <v>28000000</v>
      </c>
      <c r="J74" s="94"/>
      <c r="K74" s="94"/>
      <c r="L74" s="94">
        <f>SUM(I74:K74)</f>
        <v>28000000</v>
      </c>
      <c r="M74" s="94"/>
      <c r="N74" s="94"/>
      <c r="O74" s="77" t="s">
        <v>2553</v>
      </c>
      <c r="P74" s="77" t="s">
        <v>2554</v>
      </c>
      <c r="Q74" s="77" t="s">
        <v>2559</v>
      </c>
      <c r="R74" s="77"/>
      <c r="S74" s="77"/>
      <c r="T74" s="82"/>
    </row>
    <row r="75" spans="1:21" s="104" customFormat="1" ht="28.9" customHeight="1">
      <c r="A75" s="80">
        <v>2021</v>
      </c>
      <c r="B75" s="77">
        <v>2</v>
      </c>
      <c r="C75" s="77" t="s">
        <v>15</v>
      </c>
      <c r="D75" s="98" t="s">
        <v>1724</v>
      </c>
      <c r="E75" s="81" t="s">
        <v>40</v>
      </c>
      <c r="F75" s="145" t="s">
        <v>1597</v>
      </c>
      <c r="G75" s="77" t="s">
        <v>18</v>
      </c>
      <c r="H75" s="77" t="s">
        <v>112</v>
      </c>
      <c r="I75" s="94">
        <v>200000000</v>
      </c>
      <c r="J75" s="94"/>
      <c r="K75" s="94"/>
      <c r="L75" s="94">
        <f>SUM(I75:K75)</f>
        <v>200000000</v>
      </c>
      <c r="M75" s="94"/>
      <c r="N75" s="94"/>
      <c r="O75" s="77" t="s">
        <v>1725</v>
      </c>
      <c r="P75" s="77" t="s">
        <v>1726</v>
      </c>
      <c r="Q75" s="77" t="s">
        <v>1722</v>
      </c>
      <c r="R75" s="77" t="s">
        <v>135</v>
      </c>
      <c r="S75" s="77"/>
      <c r="T75" s="82" t="s">
        <v>1727</v>
      </c>
    </row>
    <row r="76" spans="1:21" s="104" customFormat="1" ht="28.9" customHeight="1">
      <c r="A76" s="80">
        <v>2021</v>
      </c>
      <c r="B76" s="77">
        <v>2</v>
      </c>
      <c r="C76" s="77" t="s">
        <v>15</v>
      </c>
      <c r="D76" s="98" t="s">
        <v>968</v>
      </c>
      <c r="E76" s="81" t="s">
        <v>40</v>
      </c>
      <c r="F76" s="145" t="s">
        <v>1597</v>
      </c>
      <c r="G76" s="77" t="s">
        <v>364</v>
      </c>
      <c r="H76" s="77" t="s">
        <v>44</v>
      </c>
      <c r="I76" s="94">
        <v>125257000</v>
      </c>
      <c r="J76" s="94">
        <v>74447000</v>
      </c>
      <c r="K76" s="94"/>
      <c r="L76" s="94">
        <v>199704000</v>
      </c>
      <c r="M76" s="94"/>
      <c r="N76" s="94"/>
      <c r="O76" s="98" t="s">
        <v>954</v>
      </c>
      <c r="P76" s="77" t="s">
        <v>960</v>
      </c>
      <c r="Q76" s="77" t="s">
        <v>961</v>
      </c>
      <c r="R76" s="77"/>
      <c r="S76" s="77"/>
      <c r="T76" s="82"/>
    </row>
    <row r="77" spans="1:21" s="104" customFormat="1" ht="28.9" customHeight="1">
      <c r="A77" s="115">
        <v>2021</v>
      </c>
      <c r="B77" s="116">
        <v>2</v>
      </c>
      <c r="C77" s="116" t="s">
        <v>15</v>
      </c>
      <c r="D77" s="117" t="s">
        <v>821</v>
      </c>
      <c r="E77" s="116" t="s">
        <v>40</v>
      </c>
      <c r="F77" s="145" t="s">
        <v>1597</v>
      </c>
      <c r="G77" s="116" t="s">
        <v>45</v>
      </c>
      <c r="H77" s="116" t="s">
        <v>112</v>
      </c>
      <c r="I77" s="118">
        <v>50000000</v>
      </c>
      <c r="J77" s="118">
        <v>30000000</v>
      </c>
      <c r="K77" s="118"/>
      <c r="L77" s="118">
        <f>SUM(I77:K77)</f>
        <v>80000000</v>
      </c>
      <c r="M77" s="118"/>
      <c r="N77" s="118"/>
      <c r="O77" s="116" t="s">
        <v>816</v>
      </c>
      <c r="P77" s="116" t="s">
        <v>868</v>
      </c>
      <c r="Q77" s="116" t="s">
        <v>819</v>
      </c>
      <c r="R77" s="116"/>
      <c r="S77" s="116"/>
      <c r="T77" s="119" t="s">
        <v>137</v>
      </c>
    </row>
    <row r="78" spans="1:21" s="104" customFormat="1" ht="28.9" customHeight="1">
      <c r="A78" s="80">
        <v>2021</v>
      </c>
      <c r="B78" s="77">
        <v>2</v>
      </c>
      <c r="C78" s="77" t="s">
        <v>15</v>
      </c>
      <c r="D78" s="98" t="s">
        <v>291</v>
      </c>
      <c r="E78" s="81" t="s">
        <v>40</v>
      </c>
      <c r="F78" s="145" t="s">
        <v>1597</v>
      </c>
      <c r="G78" s="77" t="s">
        <v>176</v>
      </c>
      <c r="H78" s="77" t="s">
        <v>44</v>
      </c>
      <c r="I78" s="94"/>
      <c r="J78" s="94"/>
      <c r="K78" s="94"/>
      <c r="L78" s="94">
        <v>200000000</v>
      </c>
      <c r="M78" s="94"/>
      <c r="N78" s="94"/>
      <c r="O78" s="98" t="s">
        <v>292</v>
      </c>
      <c r="P78" s="77" t="s">
        <v>293</v>
      </c>
      <c r="Q78" s="77" t="s">
        <v>294</v>
      </c>
      <c r="R78" s="77" t="s">
        <v>135</v>
      </c>
      <c r="S78" s="77"/>
      <c r="T78" s="82"/>
    </row>
    <row r="79" spans="1:21" s="104" customFormat="1" ht="28.9" customHeight="1">
      <c r="A79" s="80">
        <v>2021</v>
      </c>
      <c r="B79" s="77">
        <v>2</v>
      </c>
      <c r="C79" s="77" t="s">
        <v>15</v>
      </c>
      <c r="D79" s="98" t="s">
        <v>2226</v>
      </c>
      <c r="E79" s="81" t="s">
        <v>40</v>
      </c>
      <c r="F79" s="145" t="s">
        <v>1597</v>
      </c>
      <c r="G79" s="77" t="s">
        <v>19</v>
      </c>
      <c r="H79" s="77" t="s">
        <v>44</v>
      </c>
      <c r="I79" s="94">
        <v>336800000</v>
      </c>
      <c r="J79" s="94"/>
      <c r="K79" s="94"/>
      <c r="L79" s="94">
        <f t="shared" ref="L79:L86" si="1">SUM(I79:K79)</f>
        <v>336800000</v>
      </c>
      <c r="M79" s="94"/>
      <c r="N79" s="94"/>
      <c r="O79" s="98" t="s">
        <v>2227</v>
      </c>
      <c r="P79" s="77" t="s">
        <v>2228</v>
      </c>
      <c r="Q79" s="77" t="s">
        <v>2229</v>
      </c>
      <c r="R79" s="77"/>
      <c r="S79" s="77"/>
      <c r="T79" s="82"/>
    </row>
    <row r="80" spans="1:21" s="104" customFormat="1" ht="28.9" customHeight="1">
      <c r="A80" s="115">
        <v>2021</v>
      </c>
      <c r="B80" s="116">
        <v>2</v>
      </c>
      <c r="C80" s="116" t="s">
        <v>15</v>
      </c>
      <c r="D80" s="117" t="s">
        <v>825</v>
      </c>
      <c r="E80" s="116" t="s">
        <v>40</v>
      </c>
      <c r="F80" s="145" t="s">
        <v>1597</v>
      </c>
      <c r="G80" s="116" t="s">
        <v>20</v>
      </c>
      <c r="H80" s="116" t="s">
        <v>112</v>
      </c>
      <c r="I80" s="118">
        <v>50000000</v>
      </c>
      <c r="J80" s="118"/>
      <c r="K80" s="118"/>
      <c r="L80" s="118">
        <f t="shared" si="1"/>
        <v>50000000</v>
      </c>
      <c r="M80" s="118"/>
      <c r="N80" s="118"/>
      <c r="O80" s="116" t="s">
        <v>816</v>
      </c>
      <c r="P80" s="116" t="s">
        <v>868</v>
      </c>
      <c r="Q80" s="116" t="s">
        <v>819</v>
      </c>
      <c r="R80" s="116"/>
      <c r="S80" s="116"/>
      <c r="T80" s="119" t="s">
        <v>137</v>
      </c>
    </row>
    <row r="81" spans="1:21" s="104" customFormat="1" ht="28.9" customHeight="1">
      <c r="A81" s="115">
        <v>2021</v>
      </c>
      <c r="B81" s="116">
        <v>2</v>
      </c>
      <c r="C81" s="116" t="s">
        <v>15</v>
      </c>
      <c r="D81" s="117" t="s">
        <v>826</v>
      </c>
      <c r="E81" s="116" t="s">
        <v>40</v>
      </c>
      <c r="F81" s="145" t="s">
        <v>1597</v>
      </c>
      <c r="G81" s="116" t="s">
        <v>19</v>
      </c>
      <c r="H81" s="116" t="s">
        <v>112</v>
      </c>
      <c r="I81" s="118">
        <v>20000000</v>
      </c>
      <c r="J81" s="118"/>
      <c r="K81" s="118"/>
      <c r="L81" s="118">
        <f t="shared" si="1"/>
        <v>20000000</v>
      </c>
      <c r="M81" s="118"/>
      <c r="N81" s="118"/>
      <c r="O81" s="116" t="s">
        <v>816</v>
      </c>
      <c r="P81" s="116" t="s">
        <v>868</v>
      </c>
      <c r="Q81" s="116" t="s">
        <v>819</v>
      </c>
      <c r="R81" s="116"/>
      <c r="S81" s="116"/>
      <c r="T81" s="119" t="s">
        <v>137</v>
      </c>
    </row>
    <row r="82" spans="1:21" s="104" customFormat="1" ht="28.9" customHeight="1">
      <c r="A82" s="80">
        <v>2021</v>
      </c>
      <c r="B82" s="77">
        <v>2</v>
      </c>
      <c r="C82" s="77" t="s">
        <v>15</v>
      </c>
      <c r="D82" s="98" t="s">
        <v>2230</v>
      </c>
      <c r="E82" s="81" t="s">
        <v>40</v>
      </c>
      <c r="F82" s="145" t="s">
        <v>1597</v>
      </c>
      <c r="G82" s="77" t="s">
        <v>19</v>
      </c>
      <c r="H82" s="77" t="s">
        <v>44</v>
      </c>
      <c r="I82" s="94">
        <v>200000000</v>
      </c>
      <c r="J82" s="94"/>
      <c r="K82" s="94"/>
      <c r="L82" s="94">
        <f t="shared" si="1"/>
        <v>200000000</v>
      </c>
      <c r="M82" s="94"/>
      <c r="N82" s="94"/>
      <c r="O82" s="98" t="s">
        <v>2231</v>
      </c>
      <c r="P82" s="77" t="s">
        <v>2232</v>
      </c>
      <c r="Q82" s="77" t="s">
        <v>2233</v>
      </c>
      <c r="R82" s="77"/>
      <c r="S82" s="77"/>
      <c r="T82" s="82"/>
      <c r="U82" s="66"/>
    </row>
    <row r="83" spans="1:21" s="104" customFormat="1" ht="28.9" customHeight="1">
      <c r="A83" s="80">
        <v>2021</v>
      </c>
      <c r="B83" s="77">
        <v>2</v>
      </c>
      <c r="C83" s="77" t="s">
        <v>15</v>
      </c>
      <c r="D83" s="98" t="s">
        <v>2234</v>
      </c>
      <c r="E83" s="81" t="s">
        <v>40</v>
      </c>
      <c r="F83" s="145" t="s">
        <v>1597</v>
      </c>
      <c r="G83" s="77" t="s">
        <v>18</v>
      </c>
      <c r="H83" s="77" t="s">
        <v>44</v>
      </c>
      <c r="I83" s="94">
        <v>300000000</v>
      </c>
      <c r="J83" s="94"/>
      <c r="K83" s="94"/>
      <c r="L83" s="94">
        <f t="shared" si="1"/>
        <v>300000000</v>
      </c>
      <c r="M83" s="94"/>
      <c r="N83" s="94"/>
      <c r="O83" s="98" t="s">
        <v>2231</v>
      </c>
      <c r="P83" s="77" t="s">
        <v>2235</v>
      </c>
      <c r="Q83" s="77" t="s">
        <v>2236</v>
      </c>
      <c r="R83" s="77"/>
      <c r="S83" s="77"/>
      <c r="T83" s="82"/>
    </row>
    <row r="84" spans="1:21" s="104" customFormat="1" ht="28.9" customHeight="1">
      <c r="A84" s="115">
        <v>2021</v>
      </c>
      <c r="B84" s="116">
        <v>2</v>
      </c>
      <c r="C84" s="116" t="s">
        <v>15</v>
      </c>
      <c r="D84" s="117" t="s">
        <v>864</v>
      </c>
      <c r="E84" s="116" t="s">
        <v>40</v>
      </c>
      <c r="F84" s="145" t="s">
        <v>1597</v>
      </c>
      <c r="G84" s="116" t="s">
        <v>20</v>
      </c>
      <c r="H84" s="116" t="s">
        <v>44</v>
      </c>
      <c r="I84" s="118">
        <v>200000000</v>
      </c>
      <c r="J84" s="118"/>
      <c r="K84" s="118"/>
      <c r="L84" s="118">
        <f t="shared" si="1"/>
        <v>200000000</v>
      </c>
      <c r="M84" s="118"/>
      <c r="N84" s="118"/>
      <c r="O84" s="117" t="s">
        <v>865</v>
      </c>
      <c r="P84" s="116" t="s">
        <v>866</v>
      </c>
      <c r="Q84" s="116" t="s">
        <v>867</v>
      </c>
      <c r="R84" s="116"/>
      <c r="S84" s="116"/>
      <c r="T84" s="119"/>
    </row>
    <row r="85" spans="1:21" s="104" customFormat="1" ht="28.9" customHeight="1">
      <c r="A85" s="115">
        <v>2021</v>
      </c>
      <c r="B85" s="116">
        <v>2</v>
      </c>
      <c r="C85" s="116" t="s">
        <v>15</v>
      </c>
      <c r="D85" s="117" t="s">
        <v>823</v>
      </c>
      <c r="E85" s="116" t="s">
        <v>40</v>
      </c>
      <c r="F85" s="145" t="s">
        <v>1597</v>
      </c>
      <c r="G85" s="116" t="s">
        <v>176</v>
      </c>
      <c r="H85" s="116" t="s">
        <v>44</v>
      </c>
      <c r="I85" s="118">
        <v>500000000</v>
      </c>
      <c r="J85" s="118"/>
      <c r="K85" s="118"/>
      <c r="L85" s="118">
        <f t="shared" si="1"/>
        <v>500000000</v>
      </c>
      <c r="M85" s="118"/>
      <c r="N85" s="118"/>
      <c r="O85" s="117" t="s">
        <v>816</v>
      </c>
      <c r="P85" s="116" t="s">
        <v>868</v>
      </c>
      <c r="Q85" s="116" t="s">
        <v>819</v>
      </c>
      <c r="R85" s="116"/>
      <c r="S85" s="116"/>
      <c r="T85" s="119"/>
    </row>
    <row r="86" spans="1:21" s="104" customFormat="1" ht="28.9" customHeight="1">
      <c r="A86" s="80">
        <v>2021</v>
      </c>
      <c r="B86" s="77">
        <v>2</v>
      </c>
      <c r="C86" s="77" t="s">
        <v>15</v>
      </c>
      <c r="D86" s="98" t="s">
        <v>1463</v>
      </c>
      <c r="E86" s="81" t="s">
        <v>40</v>
      </c>
      <c r="F86" s="145" t="s">
        <v>1597</v>
      </c>
      <c r="G86" s="77" t="s">
        <v>364</v>
      </c>
      <c r="H86" s="77" t="s">
        <v>41</v>
      </c>
      <c r="I86" s="94">
        <v>80000000</v>
      </c>
      <c r="J86" s="94">
        <v>310000000</v>
      </c>
      <c r="K86" s="94"/>
      <c r="L86" s="94">
        <f t="shared" si="1"/>
        <v>390000000</v>
      </c>
      <c r="M86" s="94"/>
      <c r="N86" s="94"/>
      <c r="O86" s="77" t="s">
        <v>1459</v>
      </c>
      <c r="P86" s="77" t="s">
        <v>1460</v>
      </c>
      <c r="Q86" s="77" t="s">
        <v>1461</v>
      </c>
      <c r="R86" s="77"/>
      <c r="S86" s="77"/>
      <c r="T86" s="82"/>
    </row>
    <row r="87" spans="1:21" s="104" customFormat="1" ht="28.9" customHeight="1">
      <c r="A87" s="80">
        <v>2021</v>
      </c>
      <c r="B87" s="77">
        <v>2</v>
      </c>
      <c r="C87" s="77" t="s">
        <v>15</v>
      </c>
      <c r="D87" s="98" t="s">
        <v>1472</v>
      </c>
      <c r="E87" s="81" t="s">
        <v>40</v>
      </c>
      <c r="F87" s="81" t="s">
        <v>1473</v>
      </c>
      <c r="G87" s="77" t="s">
        <v>45</v>
      </c>
      <c r="H87" s="77" t="s">
        <v>112</v>
      </c>
      <c r="I87" s="94">
        <v>40000000</v>
      </c>
      <c r="J87" s="94">
        <v>50000000</v>
      </c>
      <c r="K87" s="94"/>
      <c r="L87" s="94"/>
      <c r="M87" s="94"/>
      <c r="N87" s="94"/>
      <c r="O87" s="77" t="s">
        <v>1459</v>
      </c>
      <c r="P87" s="77" t="s">
        <v>1468</v>
      </c>
      <c r="Q87" s="77" t="s">
        <v>1469</v>
      </c>
      <c r="R87" s="77" t="s">
        <v>135</v>
      </c>
      <c r="S87" s="77"/>
      <c r="T87" s="82" t="s">
        <v>137</v>
      </c>
    </row>
    <row r="88" spans="1:21" s="104" customFormat="1" ht="28.9" customHeight="1">
      <c r="A88" s="80">
        <v>2021</v>
      </c>
      <c r="B88" s="77">
        <v>2</v>
      </c>
      <c r="C88" s="77" t="s">
        <v>15</v>
      </c>
      <c r="D88" s="98" t="s">
        <v>1474</v>
      </c>
      <c r="E88" s="81" t="s">
        <v>40</v>
      </c>
      <c r="F88" s="81" t="s">
        <v>1475</v>
      </c>
      <c r="G88" s="77" t="s">
        <v>45</v>
      </c>
      <c r="H88" s="77" t="s">
        <v>112</v>
      </c>
      <c r="I88" s="94">
        <v>40000000</v>
      </c>
      <c r="J88" s="94">
        <v>50000000</v>
      </c>
      <c r="K88" s="94"/>
      <c r="L88" s="94"/>
      <c r="M88" s="94"/>
      <c r="N88" s="94"/>
      <c r="O88" s="77" t="s">
        <v>1459</v>
      </c>
      <c r="P88" s="77" t="s">
        <v>1468</v>
      </c>
      <c r="Q88" s="77" t="s">
        <v>1469</v>
      </c>
      <c r="R88" s="77" t="s">
        <v>135</v>
      </c>
      <c r="S88" s="77"/>
      <c r="T88" s="82" t="s">
        <v>137</v>
      </c>
    </row>
    <row r="89" spans="1:21" s="104" customFormat="1" ht="28.9" customHeight="1">
      <c r="A89" s="115">
        <v>2021</v>
      </c>
      <c r="B89" s="116">
        <v>2</v>
      </c>
      <c r="C89" s="116" t="s">
        <v>15</v>
      </c>
      <c r="D89" s="117" t="s">
        <v>824</v>
      </c>
      <c r="E89" s="116" t="s">
        <v>40</v>
      </c>
      <c r="F89" s="145" t="s">
        <v>1597</v>
      </c>
      <c r="G89" s="116" t="s">
        <v>176</v>
      </c>
      <c r="H89" s="116" t="s">
        <v>44</v>
      </c>
      <c r="I89" s="118">
        <v>300000000</v>
      </c>
      <c r="J89" s="118"/>
      <c r="K89" s="118"/>
      <c r="L89" s="118">
        <f>SUM(I89:K89)</f>
        <v>300000000</v>
      </c>
      <c r="M89" s="118"/>
      <c r="N89" s="118"/>
      <c r="O89" s="117" t="s">
        <v>816</v>
      </c>
      <c r="P89" s="116" t="s">
        <v>868</v>
      </c>
      <c r="Q89" s="116" t="s">
        <v>819</v>
      </c>
      <c r="R89" s="116"/>
      <c r="S89" s="116"/>
      <c r="T89" s="119"/>
    </row>
    <row r="90" spans="1:21" s="104" customFormat="1" ht="28.9" customHeight="1">
      <c r="A90" s="115">
        <v>2021</v>
      </c>
      <c r="B90" s="116">
        <v>2</v>
      </c>
      <c r="C90" s="116" t="s">
        <v>15</v>
      </c>
      <c r="D90" s="117" t="s">
        <v>827</v>
      </c>
      <c r="E90" s="116" t="s">
        <v>40</v>
      </c>
      <c r="F90" s="145" t="s">
        <v>1597</v>
      </c>
      <c r="G90" s="116" t="s">
        <v>20</v>
      </c>
      <c r="H90" s="116" t="s">
        <v>44</v>
      </c>
      <c r="I90" s="118">
        <v>250000000</v>
      </c>
      <c r="J90" s="118"/>
      <c r="K90" s="118"/>
      <c r="L90" s="118">
        <f>SUM(I90:K90)</f>
        <v>250000000</v>
      </c>
      <c r="M90" s="118"/>
      <c r="N90" s="118"/>
      <c r="O90" s="117" t="s">
        <v>816</v>
      </c>
      <c r="P90" s="116" t="s">
        <v>868</v>
      </c>
      <c r="Q90" s="116" t="s">
        <v>819</v>
      </c>
      <c r="R90" s="116"/>
      <c r="S90" s="116"/>
      <c r="T90" s="119"/>
      <c r="U90" s="66"/>
    </row>
    <row r="91" spans="1:21" s="104" customFormat="1" ht="28.9" customHeight="1">
      <c r="A91" s="80">
        <v>2021</v>
      </c>
      <c r="B91" s="77">
        <v>2</v>
      </c>
      <c r="C91" s="77" t="s">
        <v>15</v>
      </c>
      <c r="D91" s="98" t="s">
        <v>1832</v>
      </c>
      <c r="E91" s="81" t="s">
        <v>40</v>
      </c>
      <c r="F91" s="145" t="s">
        <v>1597</v>
      </c>
      <c r="G91" s="77" t="s">
        <v>176</v>
      </c>
      <c r="H91" s="77" t="s">
        <v>41</v>
      </c>
      <c r="I91" s="94">
        <v>80000000</v>
      </c>
      <c r="J91" s="94"/>
      <c r="K91" s="94"/>
      <c r="L91" s="94">
        <f>SUM(I91:K91)</f>
        <v>80000000</v>
      </c>
      <c r="M91" s="94"/>
      <c r="N91" s="94"/>
      <c r="O91" s="77" t="s">
        <v>1834</v>
      </c>
      <c r="P91" s="77" t="s">
        <v>1835</v>
      </c>
      <c r="Q91" s="77" t="s">
        <v>1836</v>
      </c>
      <c r="R91" s="77"/>
      <c r="S91" s="77"/>
      <c r="T91" s="82"/>
    </row>
    <row r="92" spans="1:21" s="104" customFormat="1" ht="28.9" customHeight="1">
      <c r="A92" s="80">
        <v>2021</v>
      </c>
      <c r="B92" s="77">
        <v>2</v>
      </c>
      <c r="C92" s="77" t="s">
        <v>15</v>
      </c>
      <c r="D92" s="98" t="s">
        <v>1878</v>
      </c>
      <c r="E92" s="81" t="s">
        <v>40</v>
      </c>
      <c r="F92" s="145" t="s">
        <v>1597</v>
      </c>
      <c r="G92" s="77" t="s">
        <v>16</v>
      </c>
      <c r="H92" s="77" t="s">
        <v>44</v>
      </c>
      <c r="I92" s="94">
        <v>40000000</v>
      </c>
      <c r="J92" s="94"/>
      <c r="K92" s="94"/>
      <c r="L92" s="94">
        <v>40000000</v>
      </c>
      <c r="M92" s="94"/>
      <c r="N92" s="94"/>
      <c r="O92" s="98" t="s">
        <v>1816</v>
      </c>
      <c r="P92" s="77" t="s">
        <v>1879</v>
      </c>
      <c r="Q92" s="77" t="s">
        <v>1880</v>
      </c>
      <c r="R92" s="77" t="s">
        <v>135</v>
      </c>
      <c r="S92" s="77"/>
      <c r="T92" s="82"/>
    </row>
    <row r="93" spans="1:21" s="104" customFormat="1" ht="28.9" customHeight="1">
      <c r="A93" s="80">
        <v>2021</v>
      </c>
      <c r="B93" s="77">
        <v>2</v>
      </c>
      <c r="C93" s="77" t="s">
        <v>15</v>
      </c>
      <c r="D93" s="98" t="s">
        <v>1881</v>
      </c>
      <c r="E93" s="81" t="s">
        <v>40</v>
      </c>
      <c r="F93" s="145" t="s">
        <v>1597</v>
      </c>
      <c r="G93" s="77" t="s">
        <v>16</v>
      </c>
      <c r="H93" s="77" t="s">
        <v>44</v>
      </c>
      <c r="I93" s="94">
        <v>100000000</v>
      </c>
      <c r="J93" s="94"/>
      <c r="K93" s="94"/>
      <c r="L93" s="94">
        <v>100000000</v>
      </c>
      <c r="M93" s="94"/>
      <c r="N93" s="94"/>
      <c r="O93" s="98" t="s">
        <v>1816</v>
      </c>
      <c r="P93" s="77" t="s">
        <v>1882</v>
      </c>
      <c r="Q93" s="77" t="s">
        <v>1877</v>
      </c>
      <c r="R93" s="77" t="s">
        <v>135</v>
      </c>
      <c r="S93" s="77"/>
      <c r="T93" s="82"/>
    </row>
    <row r="94" spans="1:21" s="104" customFormat="1" ht="28.9" customHeight="1">
      <c r="A94" s="80">
        <v>2021</v>
      </c>
      <c r="B94" s="77">
        <v>2</v>
      </c>
      <c r="C94" s="77" t="s">
        <v>15</v>
      </c>
      <c r="D94" s="98" t="s">
        <v>1918</v>
      </c>
      <c r="E94" s="81" t="s">
        <v>40</v>
      </c>
      <c r="F94" s="145" t="s">
        <v>1597</v>
      </c>
      <c r="G94" s="77" t="s">
        <v>16</v>
      </c>
      <c r="H94" s="77" t="s">
        <v>44</v>
      </c>
      <c r="I94" s="94">
        <v>80000000</v>
      </c>
      <c r="J94" s="94"/>
      <c r="K94" s="94"/>
      <c r="L94" s="94">
        <v>80000000</v>
      </c>
      <c r="M94" s="94"/>
      <c r="N94" s="94"/>
      <c r="O94" s="98" t="s">
        <v>1816</v>
      </c>
      <c r="P94" s="77" t="s">
        <v>1919</v>
      </c>
      <c r="Q94" s="77" t="s">
        <v>1894</v>
      </c>
      <c r="R94" s="77" t="s">
        <v>135</v>
      </c>
      <c r="S94" s="77"/>
      <c r="T94" s="82"/>
    </row>
    <row r="95" spans="1:21" s="104" customFormat="1" ht="28.9" customHeight="1">
      <c r="A95" s="80">
        <v>2021</v>
      </c>
      <c r="B95" s="77">
        <v>2</v>
      </c>
      <c r="C95" s="77" t="s">
        <v>15</v>
      </c>
      <c r="D95" s="98" t="s">
        <v>755</v>
      </c>
      <c r="E95" s="81" t="s">
        <v>731</v>
      </c>
      <c r="F95" s="145" t="s">
        <v>1597</v>
      </c>
      <c r="G95" s="77" t="s">
        <v>16</v>
      </c>
      <c r="H95" s="77" t="s">
        <v>44</v>
      </c>
      <c r="I95" s="94">
        <v>350000000</v>
      </c>
      <c r="J95" s="94"/>
      <c r="K95" s="94"/>
      <c r="L95" s="94">
        <v>350000000</v>
      </c>
      <c r="M95" s="94"/>
      <c r="N95" s="94"/>
      <c r="O95" s="98" t="s">
        <v>732</v>
      </c>
      <c r="P95" s="77" t="s">
        <v>737</v>
      </c>
      <c r="Q95" s="77" t="s">
        <v>734</v>
      </c>
      <c r="R95" s="77"/>
      <c r="S95" s="77"/>
      <c r="T95" s="82"/>
    </row>
    <row r="96" spans="1:21" s="104" customFormat="1" ht="28.9" customHeight="1">
      <c r="A96" s="80">
        <v>2021</v>
      </c>
      <c r="B96" s="77">
        <v>2</v>
      </c>
      <c r="C96" s="77" t="s">
        <v>15</v>
      </c>
      <c r="D96" s="98" t="s">
        <v>756</v>
      </c>
      <c r="E96" s="81" t="s">
        <v>273</v>
      </c>
      <c r="F96" s="145" t="s">
        <v>1597</v>
      </c>
      <c r="G96" s="77" t="s">
        <v>16</v>
      </c>
      <c r="H96" s="77" t="s">
        <v>44</v>
      </c>
      <c r="I96" s="94">
        <v>220000000</v>
      </c>
      <c r="J96" s="94"/>
      <c r="K96" s="94"/>
      <c r="L96" s="94">
        <v>220000000</v>
      </c>
      <c r="M96" s="94"/>
      <c r="N96" s="94"/>
      <c r="O96" s="98" t="s">
        <v>732</v>
      </c>
      <c r="P96" s="77" t="s">
        <v>737</v>
      </c>
      <c r="Q96" s="77" t="s">
        <v>739</v>
      </c>
      <c r="R96" s="77"/>
      <c r="S96" s="77"/>
      <c r="T96" s="82"/>
    </row>
    <row r="97" spans="1:20" s="104" customFormat="1" ht="28.9" customHeight="1">
      <c r="A97" s="80">
        <v>2021</v>
      </c>
      <c r="B97" s="77">
        <v>2</v>
      </c>
      <c r="C97" s="77" t="s">
        <v>15</v>
      </c>
      <c r="D97" s="98" t="s">
        <v>730</v>
      </c>
      <c r="E97" s="81" t="s">
        <v>731</v>
      </c>
      <c r="F97" s="145" t="s">
        <v>1597</v>
      </c>
      <c r="G97" s="77" t="s">
        <v>16</v>
      </c>
      <c r="H97" s="77" t="s">
        <v>112</v>
      </c>
      <c r="I97" s="94">
        <v>22000000</v>
      </c>
      <c r="J97" s="94"/>
      <c r="K97" s="94"/>
      <c r="L97" s="94">
        <v>22000000</v>
      </c>
      <c r="M97" s="94"/>
      <c r="N97" s="94"/>
      <c r="O97" s="77" t="s">
        <v>732</v>
      </c>
      <c r="P97" s="77" t="s">
        <v>733</v>
      </c>
      <c r="Q97" s="77" t="s">
        <v>734</v>
      </c>
      <c r="R97" s="77"/>
      <c r="S97" s="77"/>
      <c r="T97" s="82" t="s">
        <v>613</v>
      </c>
    </row>
    <row r="98" spans="1:20" s="104" customFormat="1" ht="28.9" customHeight="1">
      <c r="A98" s="80">
        <v>2021</v>
      </c>
      <c r="B98" s="77">
        <v>2</v>
      </c>
      <c r="C98" s="77" t="s">
        <v>15</v>
      </c>
      <c r="D98" s="98" t="s">
        <v>735</v>
      </c>
      <c r="E98" s="81" t="s">
        <v>731</v>
      </c>
      <c r="F98" s="145" t="s">
        <v>1597</v>
      </c>
      <c r="G98" s="77" t="s">
        <v>16</v>
      </c>
      <c r="H98" s="77" t="s">
        <v>112</v>
      </c>
      <c r="I98" s="94">
        <v>20000000</v>
      </c>
      <c r="J98" s="94"/>
      <c r="K98" s="94"/>
      <c r="L98" s="94">
        <v>20000000</v>
      </c>
      <c r="M98" s="94"/>
      <c r="N98" s="94"/>
      <c r="O98" s="77" t="s">
        <v>736</v>
      </c>
      <c r="P98" s="77" t="s">
        <v>737</v>
      </c>
      <c r="Q98" s="77" t="s">
        <v>734</v>
      </c>
      <c r="R98" s="77"/>
      <c r="S98" s="77"/>
      <c r="T98" s="82" t="s">
        <v>613</v>
      </c>
    </row>
    <row r="99" spans="1:20" s="104" customFormat="1" ht="28.9" customHeight="1">
      <c r="A99" s="80">
        <v>2021</v>
      </c>
      <c r="B99" s="77">
        <v>2</v>
      </c>
      <c r="C99" s="77" t="s">
        <v>15</v>
      </c>
      <c r="D99" s="98" t="s">
        <v>750</v>
      </c>
      <c r="E99" s="81" t="s">
        <v>731</v>
      </c>
      <c r="F99" s="145" t="s">
        <v>1597</v>
      </c>
      <c r="G99" s="77" t="s">
        <v>16</v>
      </c>
      <c r="H99" s="77" t="s">
        <v>112</v>
      </c>
      <c r="I99" s="94">
        <v>13000000</v>
      </c>
      <c r="J99" s="94"/>
      <c r="K99" s="94"/>
      <c r="L99" s="94">
        <v>13000000</v>
      </c>
      <c r="M99" s="94"/>
      <c r="N99" s="94"/>
      <c r="O99" s="77" t="s">
        <v>736</v>
      </c>
      <c r="P99" s="77" t="s">
        <v>733</v>
      </c>
      <c r="Q99" s="77" t="s">
        <v>734</v>
      </c>
      <c r="R99" s="77"/>
      <c r="S99" s="77"/>
      <c r="T99" s="82" t="s">
        <v>137</v>
      </c>
    </row>
    <row r="100" spans="1:20" s="104" customFormat="1" ht="28.9" customHeight="1">
      <c r="A100" s="80">
        <v>2021</v>
      </c>
      <c r="B100" s="77">
        <v>2</v>
      </c>
      <c r="C100" s="77" t="s">
        <v>15</v>
      </c>
      <c r="D100" s="98" t="s">
        <v>1297</v>
      </c>
      <c r="E100" s="81" t="s">
        <v>40</v>
      </c>
      <c r="F100" s="90" t="s">
        <v>1298</v>
      </c>
      <c r="G100" s="77" t="s">
        <v>16</v>
      </c>
      <c r="H100" s="77" t="s">
        <v>1272</v>
      </c>
      <c r="I100" s="136"/>
      <c r="J100" s="136"/>
      <c r="K100" s="136"/>
      <c r="L100" s="137"/>
      <c r="M100" s="136"/>
      <c r="N100" s="136"/>
      <c r="O100" s="77" t="s">
        <v>1274</v>
      </c>
      <c r="P100" s="77" t="s">
        <v>1299</v>
      </c>
      <c r="Q100" s="77" t="s">
        <v>1278</v>
      </c>
      <c r="R100" s="77"/>
      <c r="S100" s="77"/>
      <c r="T100" s="82" t="s">
        <v>822</v>
      </c>
    </row>
    <row r="101" spans="1:20" s="121" customFormat="1" ht="28.9" customHeight="1">
      <c r="A101" s="77">
        <v>2021</v>
      </c>
      <c r="B101" s="77">
        <v>2</v>
      </c>
      <c r="C101" s="77" t="s">
        <v>15</v>
      </c>
      <c r="D101" s="98" t="s">
        <v>1300</v>
      </c>
      <c r="E101" s="81" t="s">
        <v>40</v>
      </c>
      <c r="F101" s="90" t="s">
        <v>1301</v>
      </c>
      <c r="G101" s="77" t="s">
        <v>16</v>
      </c>
      <c r="H101" s="77" t="s">
        <v>1272</v>
      </c>
      <c r="I101" s="136"/>
      <c r="J101" s="136"/>
      <c r="K101" s="136"/>
      <c r="L101" s="137"/>
      <c r="M101" s="136"/>
      <c r="N101" s="136"/>
      <c r="O101" s="77" t="s">
        <v>1302</v>
      </c>
      <c r="P101" s="77" t="s">
        <v>1276</v>
      </c>
      <c r="Q101" s="77" t="s">
        <v>1303</v>
      </c>
      <c r="R101" s="77"/>
      <c r="S101" s="77"/>
      <c r="T101" s="82" t="s">
        <v>822</v>
      </c>
    </row>
    <row r="102" spans="1:20" s="104" customFormat="1" ht="28.9" customHeight="1">
      <c r="A102" s="77">
        <v>2021</v>
      </c>
      <c r="B102" s="77">
        <v>2</v>
      </c>
      <c r="C102" s="77" t="s">
        <v>15</v>
      </c>
      <c r="D102" s="98" t="s">
        <v>1300</v>
      </c>
      <c r="E102" s="81" t="s">
        <v>40</v>
      </c>
      <c r="F102" s="90" t="s">
        <v>1304</v>
      </c>
      <c r="G102" s="77" t="s">
        <v>16</v>
      </c>
      <c r="H102" s="77" t="s">
        <v>1272</v>
      </c>
      <c r="I102" s="136"/>
      <c r="J102" s="136"/>
      <c r="K102" s="136"/>
      <c r="L102" s="137"/>
      <c r="M102" s="136"/>
      <c r="N102" s="136"/>
      <c r="O102" s="77" t="s">
        <v>1274</v>
      </c>
      <c r="P102" s="77" t="s">
        <v>1276</v>
      </c>
      <c r="Q102" s="77" t="s">
        <v>1278</v>
      </c>
      <c r="R102" s="77"/>
      <c r="S102" s="77"/>
      <c r="T102" s="82" t="s">
        <v>1279</v>
      </c>
    </row>
    <row r="103" spans="1:20" s="104" customFormat="1" ht="28.9" customHeight="1">
      <c r="A103" s="77">
        <v>2021</v>
      </c>
      <c r="B103" s="77">
        <v>2</v>
      </c>
      <c r="C103" s="77" t="s">
        <v>15</v>
      </c>
      <c r="D103" s="98" t="s">
        <v>1305</v>
      </c>
      <c r="E103" s="81" t="s">
        <v>40</v>
      </c>
      <c r="F103" s="90" t="s">
        <v>1306</v>
      </c>
      <c r="G103" s="77" t="s">
        <v>16</v>
      </c>
      <c r="H103" s="77" t="s">
        <v>1272</v>
      </c>
      <c r="I103" s="136"/>
      <c r="J103" s="136"/>
      <c r="K103" s="136"/>
      <c r="L103" s="137"/>
      <c r="M103" s="136"/>
      <c r="N103" s="136"/>
      <c r="O103" s="77" t="s">
        <v>1274</v>
      </c>
      <c r="P103" s="77" t="s">
        <v>1276</v>
      </c>
      <c r="Q103" s="77" t="s">
        <v>1278</v>
      </c>
      <c r="R103" s="77"/>
      <c r="S103" s="77"/>
      <c r="T103" s="82" t="s">
        <v>822</v>
      </c>
    </row>
    <row r="104" spans="1:20" s="104" customFormat="1" ht="28.9" customHeight="1">
      <c r="A104" s="77">
        <v>2021</v>
      </c>
      <c r="B104" s="77">
        <v>2</v>
      </c>
      <c r="C104" s="77" t="s">
        <v>15</v>
      </c>
      <c r="D104" s="98" t="s">
        <v>1307</v>
      </c>
      <c r="E104" s="81" t="s">
        <v>40</v>
      </c>
      <c r="F104" s="90" t="s">
        <v>1287</v>
      </c>
      <c r="G104" s="77" t="s">
        <v>16</v>
      </c>
      <c r="H104" s="77" t="s">
        <v>1272</v>
      </c>
      <c r="I104" s="136"/>
      <c r="J104" s="136"/>
      <c r="K104" s="136"/>
      <c r="L104" s="137"/>
      <c r="M104" s="136"/>
      <c r="N104" s="136"/>
      <c r="O104" s="77" t="s">
        <v>1274</v>
      </c>
      <c r="P104" s="77" t="s">
        <v>1276</v>
      </c>
      <c r="Q104" s="77" t="s">
        <v>1278</v>
      </c>
      <c r="R104" s="77"/>
      <c r="S104" s="77"/>
      <c r="T104" s="82" t="s">
        <v>1279</v>
      </c>
    </row>
    <row r="105" spans="1:20" s="104" customFormat="1" ht="28.9" customHeight="1">
      <c r="A105" s="77">
        <v>2021</v>
      </c>
      <c r="B105" s="77">
        <v>2</v>
      </c>
      <c r="C105" s="77" t="s">
        <v>15</v>
      </c>
      <c r="D105" s="98" t="s">
        <v>1308</v>
      </c>
      <c r="E105" s="81" t="s">
        <v>40</v>
      </c>
      <c r="F105" s="90" t="s">
        <v>1309</v>
      </c>
      <c r="G105" s="77" t="s">
        <v>19</v>
      </c>
      <c r="H105" s="77" t="s">
        <v>1272</v>
      </c>
      <c r="I105" s="136"/>
      <c r="J105" s="136"/>
      <c r="K105" s="136"/>
      <c r="L105" s="137"/>
      <c r="M105" s="136"/>
      <c r="N105" s="136"/>
      <c r="O105" s="77" t="s">
        <v>1274</v>
      </c>
      <c r="P105" s="77" t="s">
        <v>1276</v>
      </c>
      <c r="Q105" s="77" t="s">
        <v>1278</v>
      </c>
      <c r="R105" s="77"/>
      <c r="S105" s="77"/>
      <c r="T105" s="82" t="s">
        <v>822</v>
      </c>
    </row>
    <row r="106" spans="1:20" s="104" customFormat="1" ht="28.9" customHeight="1">
      <c r="A106" s="77">
        <v>2021</v>
      </c>
      <c r="B106" s="77">
        <v>2</v>
      </c>
      <c r="C106" s="77" t="s">
        <v>15</v>
      </c>
      <c r="D106" s="98" t="s">
        <v>1310</v>
      </c>
      <c r="E106" s="81" t="s">
        <v>40</v>
      </c>
      <c r="F106" s="90" t="s">
        <v>1311</v>
      </c>
      <c r="G106" s="77" t="s">
        <v>16</v>
      </c>
      <c r="H106" s="77" t="s">
        <v>1272</v>
      </c>
      <c r="I106" s="136"/>
      <c r="J106" s="136"/>
      <c r="K106" s="136"/>
      <c r="L106" s="137"/>
      <c r="M106" s="136"/>
      <c r="N106" s="136"/>
      <c r="O106" s="77" t="s">
        <v>1274</v>
      </c>
      <c r="P106" s="77" t="s">
        <v>1276</v>
      </c>
      <c r="Q106" s="77" t="s">
        <v>1278</v>
      </c>
      <c r="R106" s="77"/>
      <c r="S106" s="77"/>
      <c r="T106" s="82" t="s">
        <v>822</v>
      </c>
    </row>
    <row r="107" spans="1:20" s="104" customFormat="1" ht="28.9" customHeight="1">
      <c r="A107" s="77">
        <v>2021</v>
      </c>
      <c r="B107" s="77">
        <v>2</v>
      </c>
      <c r="C107" s="77" t="s">
        <v>15</v>
      </c>
      <c r="D107" s="98" t="s">
        <v>1312</v>
      </c>
      <c r="E107" s="81" t="s">
        <v>40</v>
      </c>
      <c r="F107" s="90" t="s">
        <v>1313</v>
      </c>
      <c r="G107" s="77" t="s">
        <v>16</v>
      </c>
      <c r="H107" s="77" t="s">
        <v>1272</v>
      </c>
      <c r="I107" s="136"/>
      <c r="J107" s="136"/>
      <c r="K107" s="136"/>
      <c r="L107" s="137"/>
      <c r="M107" s="136"/>
      <c r="N107" s="136"/>
      <c r="O107" s="77" t="s">
        <v>1274</v>
      </c>
      <c r="P107" s="77" t="s">
        <v>1276</v>
      </c>
      <c r="Q107" s="77" t="s">
        <v>1278</v>
      </c>
      <c r="R107" s="77"/>
      <c r="S107" s="77"/>
      <c r="T107" s="82" t="s">
        <v>822</v>
      </c>
    </row>
    <row r="108" spans="1:20" s="104" customFormat="1" ht="28.9" customHeight="1">
      <c r="A108" s="77">
        <v>2021</v>
      </c>
      <c r="B108" s="77">
        <v>2</v>
      </c>
      <c r="C108" s="77" t="s">
        <v>15</v>
      </c>
      <c r="D108" s="98" t="s">
        <v>1314</v>
      </c>
      <c r="E108" s="81" t="s">
        <v>40</v>
      </c>
      <c r="F108" s="90" t="s">
        <v>1315</v>
      </c>
      <c r="G108" s="77" t="s">
        <v>16</v>
      </c>
      <c r="H108" s="77" t="s">
        <v>1272</v>
      </c>
      <c r="I108" s="136"/>
      <c r="J108" s="136"/>
      <c r="K108" s="136"/>
      <c r="L108" s="137"/>
      <c r="M108" s="136"/>
      <c r="N108" s="136"/>
      <c r="O108" s="77" t="s">
        <v>1274</v>
      </c>
      <c r="P108" s="77" t="s">
        <v>1276</v>
      </c>
      <c r="Q108" s="77" t="s">
        <v>1278</v>
      </c>
      <c r="R108" s="77"/>
      <c r="S108" s="77"/>
      <c r="T108" s="82" t="s">
        <v>822</v>
      </c>
    </row>
    <row r="109" spans="1:20" s="104" customFormat="1" ht="28.9" customHeight="1">
      <c r="A109" s="77">
        <v>2021</v>
      </c>
      <c r="B109" s="77">
        <v>2</v>
      </c>
      <c r="C109" s="77" t="s">
        <v>15</v>
      </c>
      <c r="D109" s="98" t="s">
        <v>1316</v>
      </c>
      <c r="E109" s="81" t="s">
        <v>40</v>
      </c>
      <c r="F109" s="90" t="s">
        <v>1317</v>
      </c>
      <c r="G109" s="77" t="s">
        <v>16</v>
      </c>
      <c r="H109" s="77" t="s">
        <v>1318</v>
      </c>
      <c r="I109" s="136"/>
      <c r="J109" s="136"/>
      <c r="K109" s="136"/>
      <c r="L109" s="137"/>
      <c r="M109" s="136"/>
      <c r="N109" s="136"/>
      <c r="O109" s="77" t="s">
        <v>1274</v>
      </c>
      <c r="P109" s="77" t="s">
        <v>1276</v>
      </c>
      <c r="Q109" s="77" t="s">
        <v>1278</v>
      </c>
      <c r="R109" s="77"/>
      <c r="S109" s="77"/>
      <c r="T109" s="82" t="s">
        <v>822</v>
      </c>
    </row>
    <row r="110" spans="1:20" s="104" customFormat="1" ht="28.9" customHeight="1">
      <c r="A110" s="77">
        <v>2021</v>
      </c>
      <c r="B110" s="77">
        <v>2</v>
      </c>
      <c r="C110" s="77" t="s">
        <v>15</v>
      </c>
      <c r="D110" s="98" t="s">
        <v>1319</v>
      </c>
      <c r="E110" s="81" t="s">
        <v>40</v>
      </c>
      <c r="F110" s="138" t="s">
        <v>1304</v>
      </c>
      <c r="G110" s="77" t="s">
        <v>16</v>
      </c>
      <c r="H110" s="77" t="s">
        <v>1272</v>
      </c>
      <c r="I110" s="136"/>
      <c r="J110" s="136"/>
      <c r="K110" s="136"/>
      <c r="L110" s="137"/>
      <c r="M110" s="136"/>
      <c r="N110" s="136"/>
      <c r="O110" s="77" t="s">
        <v>1274</v>
      </c>
      <c r="P110" s="77" t="s">
        <v>1288</v>
      </c>
      <c r="Q110" s="77" t="s">
        <v>1289</v>
      </c>
      <c r="R110" s="77"/>
      <c r="S110" s="77"/>
      <c r="T110" s="82" t="s">
        <v>822</v>
      </c>
    </row>
    <row r="111" spans="1:20" s="104" customFormat="1" ht="28.9" customHeight="1">
      <c r="A111" s="77">
        <v>2021</v>
      </c>
      <c r="B111" s="77">
        <v>2</v>
      </c>
      <c r="C111" s="77" t="s">
        <v>15</v>
      </c>
      <c r="D111" s="98" t="s">
        <v>1320</v>
      </c>
      <c r="E111" s="81" t="s">
        <v>40</v>
      </c>
      <c r="F111" s="138" t="s">
        <v>1321</v>
      </c>
      <c r="G111" s="77" t="s">
        <v>16</v>
      </c>
      <c r="H111" s="77" t="s">
        <v>1272</v>
      </c>
      <c r="I111" s="136"/>
      <c r="J111" s="136"/>
      <c r="K111" s="136"/>
      <c r="L111" s="137"/>
      <c r="M111" s="136"/>
      <c r="N111" s="136"/>
      <c r="O111" s="77" t="s">
        <v>1274</v>
      </c>
      <c r="P111" s="77" t="s">
        <v>1288</v>
      </c>
      <c r="Q111" s="77" t="s">
        <v>1289</v>
      </c>
      <c r="R111" s="77"/>
      <c r="S111" s="77"/>
      <c r="T111" s="82" t="s">
        <v>822</v>
      </c>
    </row>
    <row r="112" spans="1:20" s="104" customFormat="1" ht="28.9" customHeight="1">
      <c r="A112" s="77">
        <v>2021</v>
      </c>
      <c r="B112" s="77">
        <v>2</v>
      </c>
      <c r="C112" s="77" t="s">
        <v>15</v>
      </c>
      <c r="D112" s="98" t="s">
        <v>1322</v>
      </c>
      <c r="E112" s="81" t="s">
        <v>40</v>
      </c>
      <c r="F112" s="138" t="s">
        <v>1306</v>
      </c>
      <c r="G112" s="77" t="s">
        <v>16</v>
      </c>
      <c r="H112" s="77" t="s">
        <v>1272</v>
      </c>
      <c r="I112" s="136"/>
      <c r="J112" s="136"/>
      <c r="K112" s="136"/>
      <c r="L112" s="137"/>
      <c r="M112" s="136"/>
      <c r="N112" s="136"/>
      <c r="O112" s="77" t="s">
        <v>1274</v>
      </c>
      <c r="P112" s="77" t="s">
        <v>1288</v>
      </c>
      <c r="Q112" s="77" t="s">
        <v>1323</v>
      </c>
      <c r="R112" s="77"/>
      <c r="S112" s="77"/>
      <c r="T112" s="82" t="s">
        <v>822</v>
      </c>
    </row>
    <row r="113" spans="1:20" s="104" customFormat="1" ht="28.9" customHeight="1">
      <c r="A113" s="77">
        <v>2021</v>
      </c>
      <c r="B113" s="77">
        <v>2</v>
      </c>
      <c r="C113" s="77" t="s">
        <v>15</v>
      </c>
      <c r="D113" s="98" t="s">
        <v>1324</v>
      </c>
      <c r="E113" s="81" t="s">
        <v>40</v>
      </c>
      <c r="F113" s="138" t="s">
        <v>1309</v>
      </c>
      <c r="G113" s="77" t="s">
        <v>19</v>
      </c>
      <c r="H113" s="77" t="s">
        <v>1272</v>
      </c>
      <c r="I113" s="136"/>
      <c r="J113" s="136"/>
      <c r="K113" s="136"/>
      <c r="L113" s="137"/>
      <c r="M113" s="136"/>
      <c r="N113" s="136"/>
      <c r="O113" s="77" t="s">
        <v>1274</v>
      </c>
      <c r="P113" s="77" t="s">
        <v>1288</v>
      </c>
      <c r="Q113" s="77" t="s">
        <v>1323</v>
      </c>
      <c r="R113" s="77"/>
      <c r="S113" s="77"/>
      <c r="T113" s="82" t="s">
        <v>822</v>
      </c>
    </row>
    <row r="114" spans="1:20" s="104" customFormat="1" ht="28.9" customHeight="1">
      <c r="A114" s="77">
        <v>2021</v>
      </c>
      <c r="B114" s="77">
        <v>2</v>
      </c>
      <c r="C114" s="77" t="s">
        <v>15</v>
      </c>
      <c r="D114" s="98" t="s">
        <v>1325</v>
      </c>
      <c r="E114" s="81" t="s">
        <v>40</v>
      </c>
      <c r="F114" s="138" t="s">
        <v>1311</v>
      </c>
      <c r="G114" s="77" t="s">
        <v>16</v>
      </c>
      <c r="H114" s="77" t="s">
        <v>1272</v>
      </c>
      <c r="I114" s="136"/>
      <c r="J114" s="136"/>
      <c r="K114" s="136"/>
      <c r="L114" s="137"/>
      <c r="M114" s="136"/>
      <c r="N114" s="136"/>
      <c r="O114" s="77" t="s">
        <v>1274</v>
      </c>
      <c r="P114" s="77" t="s">
        <v>1288</v>
      </c>
      <c r="Q114" s="77" t="s">
        <v>1289</v>
      </c>
      <c r="R114" s="77"/>
      <c r="S114" s="77"/>
      <c r="T114" s="82" t="s">
        <v>822</v>
      </c>
    </row>
    <row r="115" spans="1:20" s="104" customFormat="1" ht="28.9" customHeight="1">
      <c r="A115" s="77">
        <v>2021</v>
      </c>
      <c r="B115" s="77">
        <v>2</v>
      </c>
      <c r="C115" s="77" t="s">
        <v>15</v>
      </c>
      <c r="D115" s="98" t="s">
        <v>1326</v>
      </c>
      <c r="E115" s="81" t="s">
        <v>40</v>
      </c>
      <c r="F115" s="139" t="s">
        <v>1327</v>
      </c>
      <c r="G115" s="77" t="s">
        <v>19</v>
      </c>
      <c r="H115" s="77" t="s">
        <v>1272</v>
      </c>
      <c r="I115" s="136"/>
      <c r="J115" s="136"/>
      <c r="K115" s="136"/>
      <c r="L115" s="137"/>
      <c r="M115" s="136"/>
      <c r="N115" s="136"/>
      <c r="O115" s="77" t="s">
        <v>1302</v>
      </c>
      <c r="P115" s="77" t="s">
        <v>1288</v>
      </c>
      <c r="Q115" s="77" t="s">
        <v>1289</v>
      </c>
      <c r="R115" s="77"/>
      <c r="S115" s="77"/>
      <c r="T115" s="82" t="s">
        <v>137</v>
      </c>
    </row>
    <row r="116" spans="1:20" s="104" customFormat="1" ht="28.9" customHeight="1">
      <c r="A116" s="77">
        <v>2021</v>
      </c>
      <c r="B116" s="77">
        <v>2</v>
      </c>
      <c r="C116" s="77" t="s">
        <v>15</v>
      </c>
      <c r="D116" s="98" t="s">
        <v>2290</v>
      </c>
      <c r="E116" s="81" t="s">
        <v>40</v>
      </c>
      <c r="F116" s="145" t="s">
        <v>1597</v>
      </c>
      <c r="G116" s="77" t="s">
        <v>16</v>
      </c>
      <c r="H116" s="77" t="s">
        <v>112</v>
      </c>
      <c r="I116" s="94">
        <v>15070000</v>
      </c>
      <c r="J116" s="94"/>
      <c r="K116" s="94"/>
      <c r="L116" s="94">
        <v>15070000</v>
      </c>
      <c r="M116" s="94"/>
      <c r="N116" s="94"/>
      <c r="O116" s="77" t="s">
        <v>2291</v>
      </c>
      <c r="P116" s="77" t="s">
        <v>2287</v>
      </c>
      <c r="Q116" s="77" t="s">
        <v>2289</v>
      </c>
      <c r="R116" s="77"/>
      <c r="S116" s="77"/>
      <c r="T116" s="82" t="s">
        <v>114</v>
      </c>
    </row>
    <row r="117" spans="1:20" s="104" customFormat="1" ht="28.9" customHeight="1">
      <c r="A117" s="77">
        <v>2021</v>
      </c>
      <c r="B117" s="77">
        <v>2</v>
      </c>
      <c r="C117" s="77" t="s">
        <v>15</v>
      </c>
      <c r="D117" s="98" t="s">
        <v>2292</v>
      </c>
      <c r="E117" s="81" t="s">
        <v>40</v>
      </c>
      <c r="F117" s="145" t="s">
        <v>1597</v>
      </c>
      <c r="G117" s="77" t="s">
        <v>176</v>
      </c>
      <c r="H117" s="77" t="s">
        <v>112</v>
      </c>
      <c r="I117" s="94">
        <v>8866000</v>
      </c>
      <c r="J117" s="94"/>
      <c r="K117" s="94"/>
      <c r="L117" s="94">
        <v>8866000</v>
      </c>
      <c r="M117" s="94"/>
      <c r="N117" s="94"/>
      <c r="O117" s="77" t="s">
        <v>2291</v>
      </c>
      <c r="P117" s="77" t="s">
        <v>2287</v>
      </c>
      <c r="Q117" s="77" t="s">
        <v>2289</v>
      </c>
      <c r="R117" s="77"/>
      <c r="S117" s="77"/>
      <c r="T117" s="82" t="s">
        <v>114</v>
      </c>
    </row>
    <row r="118" spans="1:20" s="104" customFormat="1" ht="28.9" customHeight="1">
      <c r="A118" s="77">
        <v>2021</v>
      </c>
      <c r="B118" s="77">
        <v>2</v>
      </c>
      <c r="C118" s="77" t="s">
        <v>15</v>
      </c>
      <c r="D118" s="98" t="s">
        <v>348</v>
      </c>
      <c r="E118" s="81" t="s">
        <v>40</v>
      </c>
      <c r="F118" s="145" t="s">
        <v>1597</v>
      </c>
      <c r="G118" s="77" t="s">
        <v>19</v>
      </c>
      <c r="H118" s="77" t="s">
        <v>112</v>
      </c>
      <c r="I118" s="94">
        <v>48000000</v>
      </c>
      <c r="J118" s="94"/>
      <c r="K118" s="94"/>
      <c r="L118" s="94">
        <v>48000000</v>
      </c>
      <c r="M118" s="94"/>
      <c r="N118" s="94"/>
      <c r="O118" s="77" t="s">
        <v>350</v>
      </c>
      <c r="P118" s="77" t="s">
        <v>351</v>
      </c>
      <c r="Q118" s="77" t="s">
        <v>352</v>
      </c>
      <c r="R118" s="77"/>
      <c r="S118" s="77"/>
      <c r="T118" s="82" t="s">
        <v>114</v>
      </c>
    </row>
    <row r="119" spans="1:20" s="104" customFormat="1" ht="28.9" customHeight="1">
      <c r="A119" s="77">
        <v>2021</v>
      </c>
      <c r="B119" s="77">
        <v>2</v>
      </c>
      <c r="C119" s="77" t="s">
        <v>15</v>
      </c>
      <c r="D119" s="98" t="s">
        <v>353</v>
      </c>
      <c r="E119" s="81" t="s">
        <v>40</v>
      </c>
      <c r="F119" s="145" t="s">
        <v>1597</v>
      </c>
      <c r="G119" s="77" t="s">
        <v>19</v>
      </c>
      <c r="H119" s="77" t="s">
        <v>112</v>
      </c>
      <c r="I119" s="94">
        <v>30000000</v>
      </c>
      <c r="J119" s="94"/>
      <c r="K119" s="94"/>
      <c r="L119" s="94">
        <v>30000000</v>
      </c>
      <c r="M119" s="94"/>
      <c r="N119" s="94"/>
      <c r="O119" s="77" t="s">
        <v>350</v>
      </c>
      <c r="P119" s="77" t="s">
        <v>351</v>
      </c>
      <c r="Q119" s="77" t="s">
        <v>352</v>
      </c>
      <c r="R119" s="77"/>
      <c r="S119" s="77"/>
      <c r="T119" s="82" t="s">
        <v>43</v>
      </c>
    </row>
    <row r="120" spans="1:20" s="122" customFormat="1" ht="28.9" customHeight="1">
      <c r="A120" s="77">
        <v>2021</v>
      </c>
      <c r="B120" s="77">
        <v>2</v>
      </c>
      <c r="C120" s="77" t="s">
        <v>15</v>
      </c>
      <c r="D120" s="98" t="s">
        <v>354</v>
      </c>
      <c r="E120" s="81" t="s">
        <v>40</v>
      </c>
      <c r="F120" s="145" t="s">
        <v>1597</v>
      </c>
      <c r="G120" s="77" t="s">
        <v>274</v>
      </c>
      <c r="H120" s="77" t="s">
        <v>112</v>
      </c>
      <c r="I120" s="94">
        <v>35000000</v>
      </c>
      <c r="J120" s="94"/>
      <c r="K120" s="94"/>
      <c r="L120" s="94">
        <v>35000000</v>
      </c>
      <c r="M120" s="94"/>
      <c r="N120" s="94"/>
      <c r="O120" s="77" t="s">
        <v>350</v>
      </c>
      <c r="P120" s="77" t="s">
        <v>351</v>
      </c>
      <c r="Q120" s="77" t="s">
        <v>352</v>
      </c>
      <c r="R120" s="77"/>
      <c r="S120" s="77"/>
      <c r="T120" s="82" t="s">
        <v>43</v>
      </c>
    </row>
    <row r="121" spans="1:20" s="104" customFormat="1" ht="28.9" customHeight="1">
      <c r="A121" s="80">
        <v>2021</v>
      </c>
      <c r="B121" s="77">
        <v>2</v>
      </c>
      <c r="C121" s="77" t="s">
        <v>15</v>
      </c>
      <c r="D121" s="98" t="s">
        <v>355</v>
      </c>
      <c r="E121" s="81" t="s">
        <v>40</v>
      </c>
      <c r="F121" s="145" t="s">
        <v>1597</v>
      </c>
      <c r="G121" s="77" t="s">
        <v>274</v>
      </c>
      <c r="H121" s="77" t="s">
        <v>112</v>
      </c>
      <c r="I121" s="94">
        <v>40000000</v>
      </c>
      <c r="J121" s="94"/>
      <c r="K121" s="94"/>
      <c r="L121" s="94">
        <v>40000000</v>
      </c>
      <c r="M121" s="94"/>
      <c r="N121" s="94"/>
      <c r="O121" s="77" t="s">
        <v>349</v>
      </c>
      <c r="P121" s="77" t="s">
        <v>351</v>
      </c>
      <c r="Q121" s="77" t="s">
        <v>356</v>
      </c>
      <c r="R121" s="77"/>
      <c r="S121" s="77"/>
      <c r="T121" s="82" t="s">
        <v>43</v>
      </c>
    </row>
    <row r="122" spans="1:20" s="104" customFormat="1" ht="28.9" customHeight="1">
      <c r="A122" s="80">
        <v>2021</v>
      </c>
      <c r="B122" s="77">
        <v>2</v>
      </c>
      <c r="C122" s="77" t="s">
        <v>15</v>
      </c>
      <c r="D122" s="98" t="s">
        <v>357</v>
      </c>
      <c r="E122" s="81" t="s">
        <v>40</v>
      </c>
      <c r="F122" s="145" t="s">
        <v>1597</v>
      </c>
      <c r="G122" s="77" t="s">
        <v>268</v>
      </c>
      <c r="H122" s="77" t="s">
        <v>112</v>
      </c>
      <c r="I122" s="94">
        <v>34000000</v>
      </c>
      <c r="J122" s="94"/>
      <c r="K122" s="94"/>
      <c r="L122" s="94">
        <v>34000000</v>
      </c>
      <c r="M122" s="94"/>
      <c r="N122" s="94"/>
      <c r="O122" s="77" t="s">
        <v>349</v>
      </c>
      <c r="P122" s="77" t="s">
        <v>358</v>
      </c>
      <c r="Q122" s="77" t="s">
        <v>352</v>
      </c>
      <c r="R122" s="77"/>
      <c r="S122" s="77"/>
      <c r="T122" s="82" t="s">
        <v>43</v>
      </c>
    </row>
    <row r="123" spans="1:20" s="104" customFormat="1" ht="28.9" customHeight="1">
      <c r="A123" s="80">
        <v>2021</v>
      </c>
      <c r="B123" s="77">
        <v>2</v>
      </c>
      <c r="C123" s="77" t="s">
        <v>15</v>
      </c>
      <c r="D123" s="98" t="s">
        <v>359</v>
      </c>
      <c r="E123" s="81" t="s">
        <v>40</v>
      </c>
      <c r="F123" s="145" t="s">
        <v>1597</v>
      </c>
      <c r="G123" s="77" t="s">
        <v>274</v>
      </c>
      <c r="H123" s="77" t="s">
        <v>112</v>
      </c>
      <c r="I123" s="94">
        <v>20000000</v>
      </c>
      <c r="J123" s="94"/>
      <c r="K123" s="94"/>
      <c r="L123" s="94">
        <v>20000000</v>
      </c>
      <c r="M123" s="94"/>
      <c r="N123" s="94"/>
      <c r="O123" s="77" t="s">
        <v>350</v>
      </c>
      <c r="P123" s="77" t="s">
        <v>351</v>
      </c>
      <c r="Q123" s="77" t="s">
        <v>352</v>
      </c>
      <c r="R123" s="77"/>
      <c r="S123" s="77"/>
      <c r="T123" s="82" t="s">
        <v>43</v>
      </c>
    </row>
    <row r="124" spans="1:20" s="104" customFormat="1" ht="28.9" customHeight="1">
      <c r="A124" s="80">
        <v>2021</v>
      </c>
      <c r="B124" s="77">
        <v>2</v>
      </c>
      <c r="C124" s="77" t="s">
        <v>15</v>
      </c>
      <c r="D124" s="98" t="s">
        <v>360</v>
      </c>
      <c r="E124" s="81" t="s">
        <v>40</v>
      </c>
      <c r="F124" s="145" t="s">
        <v>1597</v>
      </c>
      <c r="G124" s="77" t="s">
        <v>274</v>
      </c>
      <c r="H124" s="77" t="s">
        <v>112</v>
      </c>
      <c r="I124" s="94">
        <v>42000000</v>
      </c>
      <c r="J124" s="94"/>
      <c r="K124" s="94"/>
      <c r="L124" s="94">
        <v>42000000</v>
      </c>
      <c r="M124" s="94"/>
      <c r="N124" s="94"/>
      <c r="O124" s="77" t="s">
        <v>350</v>
      </c>
      <c r="P124" s="77" t="s">
        <v>351</v>
      </c>
      <c r="Q124" s="77" t="s">
        <v>352</v>
      </c>
      <c r="R124" s="77"/>
      <c r="S124" s="77"/>
      <c r="T124" s="82" t="s">
        <v>114</v>
      </c>
    </row>
    <row r="125" spans="1:20" s="104" customFormat="1" ht="28.9" customHeight="1">
      <c r="A125" s="80">
        <v>2021</v>
      </c>
      <c r="B125" s="77">
        <v>2</v>
      </c>
      <c r="C125" s="77" t="s">
        <v>15</v>
      </c>
      <c r="D125" s="98" t="s">
        <v>361</v>
      </c>
      <c r="E125" s="81" t="s">
        <v>40</v>
      </c>
      <c r="F125" s="145" t="s">
        <v>1597</v>
      </c>
      <c r="G125" s="77" t="s">
        <v>274</v>
      </c>
      <c r="H125" s="77" t="s">
        <v>112</v>
      </c>
      <c r="I125" s="94">
        <v>35000000</v>
      </c>
      <c r="J125" s="94"/>
      <c r="K125" s="94"/>
      <c r="L125" s="94">
        <v>35000000</v>
      </c>
      <c r="M125" s="94"/>
      <c r="N125" s="94"/>
      <c r="O125" s="77" t="s">
        <v>349</v>
      </c>
      <c r="P125" s="77" t="s">
        <v>358</v>
      </c>
      <c r="Q125" s="77" t="s">
        <v>356</v>
      </c>
      <c r="R125" s="77"/>
      <c r="S125" s="77"/>
      <c r="T125" s="82" t="s">
        <v>43</v>
      </c>
    </row>
    <row r="126" spans="1:20" s="104" customFormat="1" ht="28.9" customHeight="1">
      <c r="A126" s="80">
        <v>2021</v>
      </c>
      <c r="B126" s="77">
        <v>2</v>
      </c>
      <c r="C126" s="77" t="s">
        <v>15</v>
      </c>
      <c r="D126" s="98" t="s">
        <v>362</v>
      </c>
      <c r="E126" s="81" t="s">
        <v>40</v>
      </c>
      <c r="F126" s="145" t="s">
        <v>1597</v>
      </c>
      <c r="G126" s="77" t="s">
        <v>274</v>
      </c>
      <c r="H126" s="77" t="s">
        <v>112</v>
      </c>
      <c r="I126" s="94">
        <v>48000000</v>
      </c>
      <c r="J126" s="94"/>
      <c r="K126" s="94"/>
      <c r="L126" s="94">
        <v>48000000</v>
      </c>
      <c r="M126" s="94"/>
      <c r="N126" s="94"/>
      <c r="O126" s="77" t="s">
        <v>350</v>
      </c>
      <c r="P126" s="77" t="s">
        <v>351</v>
      </c>
      <c r="Q126" s="77" t="s">
        <v>352</v>
      </c>
      <c r="R126" s="77"/>
      <c r="S126" s="77"/>
      <c r="T126" s="82" t="s">
        <v>43</v>
      </c>
    </row>
    <row r="127" spans="1:20" s="104" customFormat="1" ht="28.9" customHeight="1">
      <c r="A127" s="80">
        <v>2021</v>
      </c>
      <c r="B127" s="77">
        <v>3</v>
      </c>
      <c r="C127" s="77" t="s">
        <v>15</v>
      </c>
      <c r="D127" s="98" t="s">
        <v>231</v>
      </c>
      <c r="E127" s="81" t="s">
        <v>40</v>
      </c>
      <c r="F127" s="145" t="s">
        <v>1597</v>
      </c>
      <c r="G127" s="77" t="s">
        <v>176</v>
      </c>
      <c r="H127" s="77" t="s">
        <v>112</v>
      </c>
      <c r="I127" s="94">
        <v>9000000</v>
      </c>
      <c r="J127" s="94"/>
      <c r="K127" s="94"/>
      <c r="L127" s="94">
        <v>9000000</v>
      </c>
      <c r="M127" s="94">
        <v>9000000</v>
      </c>
      <c r="N127" s="94"/>
      <c r="O127" s="77" t="s">
        <v>226</v>
      </c>
      <c r="P127" s="77" t="s">
        <v>232</v>
      </c>
      <c r="Q127" s="77" t="s">
        <v>233</v>
      </c>
      <c r="R127" s="77" t="s">
        <v>135</v>
      </c>
      <c r="S127" s="77"/>
      <c r="T127" s="82" t="s">
        <v>43</v>
      </c>
    </row>
    <row r="128" spans="1:20" s="104" customFormat="1" ht="28.9" customHeight="1">
      <c r="A128" s="80">
        <v>2021</v>
      </c>
      <c r="B128" s="77">
        <v>3</v>
      </c>
      <c r="C128" s="77" t="s">
        <v>15</v>
      </c>
      <c r="D128" s="98" t="s">
        <v>969</v>
      </c>
      <c r="E128" s="81" t="s">
        <v>40</v>
      </c>
      <c r="F128" s="105" t="s">
        <v>970</v>
      </c>
      <c r="G128" s="77" t="s">
        <v>364</v>
      </c>
      <c r="H128" s="77" t="s">
        <v>41</v>
      </c>
      <c r="I128" s="94">
        <v>125000000</v>
      </c>
      <c r="J128" s="94">
        <v>58000000</v>
      </c>
      <c r="K128" s="94"/>
      <c r="L128" s="94">
        <f>SUM(I128:K128)</f>
        <v>183000000</v>
      </c>
      <c r="M128" s="94"/>
      <c r="N128" s="94"/>
      <c r="O128" s="77" t="s">
        <v>948</v>
      </c>
      <c r="P128" s="77" t="s">
        <v>951</v>
      </c>
      <c r="Q128" s="77" t="s">
        <v>952</v>
      </c>
      <c r="R128" s="77" t="s">
        <v>135</v>
      </c>
      <c r="S128" s="77"/>
      <c r="T128" s="82"/>
    </row>
    <row r="129" spans="1:20" s="104" customFormat="1" ht="28.9" customHeight="1">
      <c r="A129" s="80">
        <v>2021</v>
      </c>
      <c r="B129" s="77">
        <v>3</v>
      </c>
      <c r="C129" s="77" t="s">
        <v>15</v>
      </c>
      <c r="D129" s="98" t="s">
        <v>689</v>
      </c>
      <c r="E129" s="81" t="s">
        <v>40</v>
      </c>
      <c r="F129" s="145" t="s">
        <v>1597</v>
      </c>
      <c r="G129" s="77" t="s">
        <v>364</v>
      </c>
      <c r="H129" s="77" t="s">
        <v>112</v>
      </c>
      <c r="I129" s="94">
        <v>11000000</v>
      </c>
      <c r="J129" s="94">
        <v>0</v>
      </c>
      <c r="K129" s="94">
        <v>0</v>
      </c>
      <c r="L129" s="94">
        <v>11000000</v>
      </c>
      <c r="M129" s="94">
        <v>11000000</v>
      </c>
      <c r="N129" s="94">
        <v>0</v>
      </c>
      <c r="O129" s="77" t="s">
        <v>690</v>
      </c>
      <c r="P129" s="77" t="s">
        <v>691</v>
      </c>
      <c r="Q129" s="77" t="s">
        <v>692</v>
      </c>
      <c r="R129" s="77"/>
      <c r="S129" s="77"/>
      <c r="T129" s="82" t="s">
        <v>136</v>
      </c>
    </row>
    <row r="130" spans="1:20" s="104" customFormat="1" ht="28.9" customHeight="1">
      <c r="A130" s="80">
        <v>2021</v>
      </c>
      <c r="B130" s="77">
        <v>3</v>
      </c>
      <c r="C130" s="77" t="s">
        <v>15</v>
      </c>
      <c r="D130" s="98" t="s">
        <v>398</v>
      </c>
      <c r="E130" s="81" t="s">
        <v>40</v>
      </c>
      <c r="F130" s="81" t="s">
        <v>399</v>
      </c>
      <c r="G130" s="77" t="s">
        <v>364</v>
      </c>
      <c r="H130" s="77" t="s">
        <v>112</v>
      </c>
      <c r="I130" s="94">
        <v>14300000</v>
      </c>
      <c r="J130" s="94">
        <v>13244000</v>
      </c>
      <c r="K130" s="94">
        <v>0</v>
      </c>
      <c r="L130" s="94">
        <f>SUM(I130:K130)</f>
        <v>27544000</v>
      </c>
      <c r="M130" s="94">
        <v>14300000</v>
      </c>
      <c r="N130" s="94">
        <v>0</v>
      </c>
      <c r="O130" s="77" t="s">
        <v>400</v>
      </c>
      <c r="P130" s="77" t="s">
        <v>401</v>
      </c>
      <c r="Q130" s="77" t="s">
        <v>402</v>
      </c>
      <c r="R130" s="77" t="s">
        <v>403</v>
      </c>
      <c r="S130" s="77"/>
      <c r="T130" s="82" t="s">
        <v>404</v>
      </c>
    </row>
    <row r="131" spans="1:20" s="104" customFormat="1" ht="28.9" customHeight="1">
      <c r="A131" s="80">
        <v>2021</v>
      </c>
      <c r="B131" s="77">
        <v>3</v>
      </c>
      <c r="C131" s="77" t="s">
        <v>15</v>
      </c>
      <c r="D131" s="98" t="s">
        <v>405</v>
      </c>
      <c r="E131" s="81" t="s">
        <v>406</v>
      </c>
      <c r="F131" s="81" t="s">
        <v>407</v>
      </c>
      <c r="G131" s="77" t="s">
        <v>364</v>
      </c>
      <c r="H131" s="77" t="s">
        <v>41</v>
      </c>
      <c r="I131" s="94">
        <v>112927000</v>
      </c>
      <c r="J131" s="94">
        <v>106000000</v>
      </c>
      <c r="K131" s="94">
        <v>0</v>
      </c>
      <c r="L131" s="94">
        <f>SUM(I131:K131)</f>
        <v>218927000</v>
      </c>
      <c r="M131" s="94">
        <v>112927000</v>
      </c>
      <c r="N131" s="94">
        <v>0</v>
      </c>
      <c r="O131" s="77" t="s">
        <v>400</v>
      </c>
      <c r="P131" s="77" t="s">
        <v>401</v>
      </c>
      <c r="Q131" s="77" t="s">
        <v>402</v>
      </c>
      <c r="R131" s="77" t="s">
        <v>135</v>
      </c>
      <c r="S131" s="77"/>
      <c r="T131" s="82"/>
    </row>
    <row r="132" spans="1:20" s="104" customFormat="1" ht="28.9" customHeight="1">
      <c r="A132" s="80">
        <v>2021</v>
      </c>
      <c r="B132" s="77">
        <v>3</v>
      </c>
      <c r="C132" s="77" t="s">
        <v>15</v>
      </c>
      <c r="D132" s="98" t="s">
        <v>513</v>
      </c>
      <c r="E132" s="81" t="s">
        <v>267</v>
      </c>
      <c r="F132" s="145" t="s">
        <v>1597</v>
      </c>
      <c r="G132" s="77" t="s">
        <v>45</v>
      </c>
      <c r="H132" s="77" t="s">
        <v>41</v>
      </c>
      <c r="I132" s="94"/>
      <c r="J132" s="94"/>
      <c r="K132" s="94"/>
      <c r="L132" s="94"/>
      <c r="M132" s="94"/>
      <c r="N132" s="94"/>
      <c r="O132" s="77" t="s">
        <v>514</v>
      </c>
      <c r="P132" s="77" t="s">
        <v>515</v>
      </c>
      <c r="Q132" s="77" t="s">
        <v>516</v>
      </c>
      <c r="R132" s="77"/>
      <c r="S132" s="77"/>
      <c r="T132" s="82" t="s">
        <v>114</v>
      </c>
    </row>
    <row r="133" spans="1:20" s="104" customFormat="1" ht="28.9" customHeight="1">
      <c r="A133" s="80">
        <v>2021</v>
      </c>
      <c r="B133" s="77">
        <v>3</v>
      </c>
      <c r="C133" s="77" t="s">
        <v>15</v>
      </c>
      <c r="D133" s="98" t="s">
        <v>517</v>
      </c>
      <c r="E133" s="81" t="s">
        <v>267</v>
      </c>
      <c r="F133" s="145" t="s">
        <v>1597</v>
      </c>
      <c r="G133" s="77" t="s">
        <v>364</v>
      </c>
      <c r="H133" s="77" t="s">
        <v>41</v>
      </c>
      <c r="I133" s="94"/>
      <c r="J133" s="94"/>
      <c r="K133" s="94"/>
      <c r="L133" s="94"/>
      <c r="M133" s="94"/>
      <c r="N133" s="94"/>
      <c r="O133" s="77" t="s">
        <v>514</v>
      </c>
      <c r="P133" s="77" t="s">
        <v>518</v>
      </c>
      <c r="Q133" s="77" t="s">
        <v>519</v>
      </c>
      <c r="R133" s="77"/>
      <c r="S133" s="77"/>
      <c r="T133" s="82"/>
    </row>
    <row r="134" spans="1:20" s="104" customFormat="1" ht="28.9" customHeight="1">
      <c r="A134" s="80">
        <v>2021</v>
      </c>
      <c r="B134" s="77">
        <v>3</v>
      </c>
      <c r="C134" s="77" t="s">
        <v>15</v>
      </c>
      <c r="D134" s="98" t="s">
        <v>520</v>
      </c>
      <c r="E134" s="81" t="s">
        <v>267</v>
      </c>
      <c r="F134" s="145" t="s">
        <v>1597</v>
      </c>
      <c r="G134" s="77" t="s">
        <v>369</v>
      </c>
      <c r="H134" s="77" t="s">
        <v>41</v>
      </c>
      <c r="I134" s="94"/>
      <c r="J134" s="94"/>
      <c r="K134" s="94"/>
      <c r="L134" s="94"/>
      <c r="M134" s="94"/>
      <c r="N134" s="94"/>
      <c r="O134" s="77" t="s">
        <v>514</v>
      </c>
      <c r="P134" s="77" t="s">
        <v>521</v>
      </c>
      <c r="Q134" s="77" t="s">
        <v>519</v>
      </c>
      <c r="R134" s="77"/>
      <c r="S134" s="77"/>
      <c r="T134" s="82"/>
    </row>
    <row r="135" spans="1:20" s="104" customFormat="1" ht="28.9" customHeight="1">
      <c r="A135" s="80">
        <v>2021</v>
      </c>
      <c r="B135" s="77">
        <v>3</v>
      </c>
      <c r="C135" s="77" t="s">
        <v>15</v>
      </c>
      <c r="D135" s="98" t="s">
        <v>576</v>
      </c>
      <c r="E135" s="81" t="s">
        <v>40</v>
      </c>
      <c r="F135" s="145" t="s">
        <v>1597</v>
      </c>
      <c r="G135" s="77" t="s">
        <v>20</v>
      </c>
      <c r="H135" s="77" t="s">
        <v>112</v>
      </c>
      <c r="I135" s="94">
        <v>10000000</v>
      </c>
      <c r="J135" s="94">
        <v>0</v>
      </c>
      <c r="K135" s="94">
        <v>0</v>
      </c>
      <c r="L135" s="94">
        <f>SUM(I135:K135)</f>
        <v>10000000</v>
      </c>
      <c r="M135" s="94">
        <v>0</v>
      </c>
      <c r="N135" s="94">
        <v>0</v>
      </c>
      <c r="O135" s="77" t="s">
        <v>577</v>
      </c>
      <c r="P135" s="77" t="s">
        <v>573</v>
      </c>
      <c r="Q135" s="77" t="s">
        <v>578</v>
      </c>
      <c r="R135" s="77" t="s">
        <v>135</v>
      </c>
      <c r="S135" s="77"/>
      <c r="T135" s="82" t="s">
        <v>43</v>
      </c>
    </row>
    <row r="136" spans="1:20" s="104" customFormat="1" ht="28.9" customHeight="1">
      <c r="A136" s="80">
        <v>2021</v>
      </c>
      <c r="B136" s="77">
        <v>3</v>
      </c>
      <c r="C136" s="77" t="s">
        <v>15</v>
      </c>
      <c r="D136" s="98" t="s">
        <v>1701</v>
      </c>
      <c r="E136" s="81" t="s">
        <v>40</v>
      </c>
      <c r="F136" s="145" t="s">
        <v>1597</v>
      </c>
      <c r="G136" s="77" t="s">
        <v>176</v>
      </c>
      <c r="H136" s="77" t="s">
        <v>112</v>
      </c>
      <c r="I136" s="94">
        <v>3750000</v>
      </c>
      <c r="J136" s="94">
        <v>0</v>
      </c>
      <c r="K136" s="94">
        <v>0</v>
      </c>
      <c r="L136" s="94">
        <f>SUM(I136:K136)</f>
        <v>3750000</v>
      </c>
      <c r="M136" s="94"/>
      <c r="N136" s="94"/>
      <c r="O136" s="77" t="s">
        <v>1702</v>
      </c>
      <c r="P136" s="77" t="s">
        <v>1703</v>
      </c>
      <c r="Q136" s="77" t="s">
        <v>1704</v>
      </c>
      <c r="R136" s="77" t="s">
        <v>1705</v>
      </c>
      <c r="S136" s="77"/>
      <c r="T136" s="82" t="s">
        <v>1706</v>
      </c>
    </row>
    <row r="137" spans="1:20" s="104" customFormat="1" ht="28.9" customHeight="1">
      <c r="A137" s="80">
        <v>2021</v>
      </c>
      <c r="B137" s="77">
        <v>3</v>
      </c>
      <c r="C137" s="77" t="s">
        <v>15</v>
      </c>
      <c r="D137" s="98" t="s">
        <v>1707</v>
      </c>
      <c r="E137" s="81" t="s">
        <v>40</v>
      </c>
      <c r="F137" s="145" t="s">
        <v>1597</v>
      </c>
      <c r="G137" s="77" t="s">
        <v>176</v>
      </c>
      <c r="H137" s="77" t="s">
        <v>112</v>
      </c>
      <c r="I137" s="94" t="s">
        <v>1709</v>
      </c>
      <c r="J137" s="94"/>
      <c r="K137" s="94"/>
      <c r="L137" s="94"/>
      <c r="M137" s="94"/>
      <c r="N137" s="94"/>
      <c r="O137" s="77" t="s">
        <v>1710</v>
      </c>
      <c r="P137" s="77" t="s">
        <v>1711</v>
      </c>
      <c r="Q137" s="77" t="s">
        <v>1712</v>
      </c>
      <c r="R137" s="77" t="s">
        <v>135</v>
      </c>
      <c r="S137" s="77"/>
      <c r="T137" s="82" t="s">
        <v>1713</v>
      </c>
    </row>
    <row r="138" spans="1:20" s="104" customFormat="1" ht="28.9" customHeight="1">
      <c r="A138" s="80">
        <v>2021</v>
      </c>
      <c r="B138" s="77">
        <v>3</v>
      </c>
      <c r="C138" s="77" t="s">
        <v>15</v>
      </c>
      <c r="D138" s="98" t="s">
        <v>2550</v>
      </c>
      <c r="E138" s="81" t="s">
        <v>40</v>
      </c>
      <c r="F138" s="152" t="s">
        <v>2551</v>
      </c>
      <c r="G138" s="77" t="s">
        <v>19</v>
      </c>
      <c r="H138" s="77" t="s">
        <v>44</v>
      </c>
      <c r="I138" s="94">
        <v>42000000</v>
      </c>
      <c r="J138" s="94">
        <v>20000000</v>
      </c>
      <c r="K138" s="94"/>
      <c r="L138" s="94">
        <f t="shared" ref="L138:L159" si="2">SUM(I138:K138)</f>
        <v>62000000</v>
      </c>
      <c r="M138" s="94"/>
      <c r="N138" s="94"/>
      <c r="O138" s="77" t="s">
        <v>2553</v>
      </c>
      <c r="P138" s="77" t="s">
        <v>2554</v>
      </c>
      <c r="Q138" s="77" t="s">
        <v>2555</v>
      </c>
      <c r="R138" s="77"/>
      <c r="S138" s="77"/>
      <c r="T138" s="82"/>
    </row>
    <row r="139" spans="1:20" s="104" customFormat="1" ht="28.9" customHeight="1">
      <c r="A139" s="80">
        <v>2021</v>
      </c>
      <c r="B139" s="77">
        <v>3</v>
      </c>
      <c r="C139" s="77" t="s">
        <v>15</v>
      </c>
      <c r="D139" s="98" t="s">
        <v>2567</v>
      </c>
      <c r="E139" s="81" t="s">
        <v>40</v>
      </c>
      <c r="F139" s="152" t="s">
        <v>2568</v>
      </c>
      <c r="G139" s="77" t="s">
        <v>19</v>
      </c>
      <c r="H139" s="77" t="s">
        <v>44</v>
      </c>
      <c r="I139" s="94" t="e">
        <f>192000000-[1]용역!E67</f>
        <v>#REF!</v>
      </c>
      <c r="J139" s="94">
        <v>110000000</v>
      </c>
      <c r="K139" s="94"/>
      <c r="L139" s="94" t="e">
        <f t="shared" si="2"/>
        <v>#REF!</v>
      </c>
      <c r="M139" s="94"/>
      <c r="N139" s="94"/>
      <c r="O139" s="77" t="s">
        <v>2553</v>
      </c>
      <c r="P139" s="77" t="s">
        <v>2570</v>
      </c>
      <c r="Q139" s="77" t="s">
        <v>2571</v>
      </c>
      <c r="R139" s="77"/>
      <c r="S139" s="77"/>
      <c r="T139" s="82"/>
    </row>
    <row r="140" spans="1:20" s="104" customFormat="1" ht="28.9" customHeight="1">
      <c r="A140" s="80">
        <v>2021</v>
      </c>
      <c r="B140" s="77">
        <v>3</v>
      </c>
      <c r="C140" s="77" t="s">
        <v>15</v>
      </c>
      <c r="D140" s="98" t="s">
        <v>2572</v>
      </c>
      <c r="E140" s="81" t="s">
        <v>40</v>
      </c>
      <c r="F140" s="152" t="s">
        <v>2573</v>
      </c>
      <c r="G140" s="77" t="s">
        <v>19</v>
      </c>
      <c r="H140" s="77" t="s">
        <v>44</v>
      </c>
      <c r="I140" s="94" t="e">
        <f>194500000-[1]용역!E68</f>
        <v>#REF!</v>
      </c>
      <c r="J140" s="94">
        <v>150000000</v>
      </c>
      <c r="K140" s="94"/>
      <c r="L140" s="94" t="e">
        <f t="shared" si="2"/>
        <v>#REF!</v>
      </c>
      <c r="M140" s="94"/>
      <c r="N140" s="94"/>
      <c r="O140" s="77" t="s">
        <v>2553</v>
      </c>
      <c r="P140" s="77" t="s">
        <v>2569</v>
      </c>
      <c r="Q140" s="77" t="s">
        <v>2571</v>
      </c>
      <c r="R140" s="77"/>
      <c r="S140" s="77"/>
      <c r="T140" s="82"/>
    </row>
    <row r="141" spans="1:20" s="104" customFormat="1" ht="28.9" customHeight="1">
      <c r="A141" s="80">
        <v>2021</v>
      </c>
      <c r="B141" s="77">
        <v>3</v>
      </c>
      <c r="C141" s="77" t="s">
        <v>15</v>
      </c>
      <c r="D141" s="98" t="s">
        <v>2574</v>
      </c>
      <c r="E141" s="81" t="s">
        <v>40</v>
      </c>
      <c r="F141" s="152" t="s">
        <v>2578</v>
      </c>
      <c r="G141" s="77" t="s">
        <v>19</v>
      </c>
      <c r="H141" s="77" t="s">
        <v>44</v>
      </c>
      <c r="I141" s="94">
        <v>40000000</v>
      </c>
      <c r="J141" s="94">
        <v>18000000</v>
      </c>
      <c r="K141" s="94"/>
      <c r="L141" s="94">
        <f t="shared" si="2"/>
        <v>58000000</v>
      </c>
      <c r="M141" s="94"/>
      <c r="N141" s="94"/>
      <c r="O141" s="77" t="s">
        <v>2553</v>
      </c>
      <c r="P141" s="77" t="s">
        <v>2569</v>
      </c>
      <c r="Q141" s="77" t="s">
        <v>2571</v>
      </c>
      <c r="R141" s="77"/>
      <c r="S141" s="77"/>
      <c r="T141" s="82"/>
    </row>
    <row r="142" spans="1:20" s="104" customFormat="1" ht="28.9" customHeight="1">
      <c r="A142" s="80">
        <v>2021</v>
      </c>
      <c r="B142" s="77">
        <v>3</v>
      </c>
      <c r="C142" s="77" t="s">
        <v>15</v>
      </c>
      <c r="D142" s="98" t="s">
        <v>2575</v>
      </c>
      <c r="E142" s="81" t="s">
        <v>40</v>
      </c>
      <c r="F142" s="152" t="s">
        <v>2615</v>
      </c>
      <c r="G142" s="77" t="s">
        <v>19</v>
      </c>
      <c r="H142" s="77" t="s">
        <v>44</v>
      </c>
      <c r="I142" s="94">
        <v>62000000</v>
      </c>
      <c r="J142" s="94">
        <v>23000000</v>
      </c>
      <c r="K142" s="94"/>
      <c r="L142" s="94">
        <f t="shared" si="2"/>
        <v>85000000</v>
      </c>
      <c r="M142" s="94"/>
      <c r="N142" s="94"/>
      <c r="O142" s="77" t="s">
        <v>2552</v>
      </c>
      <c r="P142" s="77" t="s">
        <v>2570</v>
      </c>
      <c r="Q142" s="77" t="s">
        <v>2576</v>
      </c>
      <c r="R142" s="77"/>
      <c r="S142" s="77"/>
      <c r="T142" s="82"/>
    </row>
    <row r="143" spans="1:20" s="104" customFormat="1" ht="28.9" customHeight="1">
      <c r="A143" s="80">
        <v>2021</v>
      </c>
      <c r="B143" s="77">
        <v>3</v>
      </c>
      <c r="C143" s="77" t="s">
        <v>15</v>
      </c>
      <c r="D143" s="98" t="s">
        <v>2577</v>
      </c>
      <c r="E143" s="81" t="s">
        <v>40</v>
      </c>
      <c r="F143" s="152" t="s">
        <v>2578</v>
      </c>
      <c r="G143" s="77" t="s">
        <v>19</v>
      </c>
      <c r="H143" s="77" t="s">
        <v>44</v>
      </c>
      <c r="I143" s="94">
        <v>37500000</v>
      </c>
      <c r="J143" s="94">
        <v>12500000</v>
      </c>
      <c r="K143" s="94"/>
      <c r="L143" s="94">
        <f t="shared" si="2"/>
        <v>50000000</v>
      </c>
      <c r="M143" s="94"/>
      <c r="N143" s="94"/>
      <c r="O143" s="77" t="s">
        <v>2580</v>
      </c>
      <c r="P143" s="77" t="s">
        <v>2570</v>
      </c>
      <c r="Q143" s="77" t="s">
        <v>2571</v>
      </c>
      <c r="R143" s="77"/>
      <c r="S143" s="77"/>
      <c r="T143" s="82"/>
    </row>
    <row r="144" spans="1:20" s="104" customFormat="1" ht="28.9" customHeight="1">
      <c r="A144" s="80">
        <v>2021</v>
      </c>
      <c r="B144" s="77">
        <v>3</v>
      </c>
      <c r="C144" s="77" t="s">
        <v>15</v>
      </c>
      <c r="D144" s="98" t="s">
        <v>2585</v>
      </c>
      <c r="E144" s="81" t="s">
        <v>40</v>
      </c>
      <c r="F144" s="152" t="s">
        <v>2616</v>
      </c>
      <c r="G144" s="77" t="s">
        <v>19</v>
      </c>
      <c r="H144" s="77" t="s">
        <v>44</v>
      </c>
      <c r="I144" s="94">
        <v>50930000</v>
      </c>
      <c r="J144" s="94">
        <v>24570000</v>
      </c>
      <c r="K144" s="94"/>
      <c r="L144" s="94">
        <f t="shared" si="2"/>
        <v>75500000</v>
      </c>
      <c r="M144" s="94"/>
      <c r="N144" s="94"/>
      <c r="O144" s="77" t="s">
        <v>2580</v>
      </c>
      <c r="P144" s="77" t="s">
        <v>2583</v>
      </c>
      <c r="Q144" s="77" t="s">
        <v>2584</v>
      </c>
      <c r="R144" s="77"/>
      <c r="S144" s="77"/>
      <c r="T144" s="82"/>
    </row>
    <row r="145" spans="1:21" s="104" customFormat="1" ht="28.9" customHeight="1">
      <c r="A145" s="80">
        <v>2021</v>
      </c>
      <c r="B145" s="77">
        <v>3</v>
      </c>
      <c r="C145" s="77" t="s">
        <v>15</v>
      </c>
      <c r="D145" s="98" t="s">
        <v>922</v>
      </c>
      <c r="E145" s="81" t="s">
        <v>40</v>
      </c>
      <c r="F145" s="145" t="s">
        <v>1597</v>
      </c>
      <c r="G145" s="77" t="s">
        <v>176</v>
      </c>
      <c r="H145" s="77" t="s">
        <v>41</v>
      </c>
      <c r="I145" s="94">
        <v>609300000</v>
      </c>
      <c r="J145" s="94"/>
      <c r="K145" s="94"/>
      <c r="L145" s="94">
        <f t="shared" si="2"/>
        <v>609300000</v>
      </c>
      <c r="M145" s="94"/>
      <c r="N145" s="94"/>
      <c r="O145" s="77" t="s">
        <v>909</v>
      </c>
      <c r="P145" s="77" t="s">
        <v>910</v>
      </c>
      <c r="Q145" s="77" t="s">
        <v>904</v>
      </c>
      <c r="R145" s="77" t="s">
        <v>135</v>
      </c>
      <c r="S145" s="77"/>
      <c r="T145" s="82"/>
    </row>
    <row r="146" spans="1:21" s="104" customFormat="1" ht="28.9" customHeight="1">
      <c r="A146" s="80">
        <v>2021</v>
      </c>
      <c r="B146" s="77">
        <v>3</v>
      </c>
      <c r="C146" s="77" t="s">
        <v>15</v>
      </c>
      <c r="D146" s="98" t="s">
        <v>923</v>
      </c>
      <c r="E146" s="81" t="s">
        <v>40</v>
      </c>
      <c r="F146" s="145" t="s">
        <v>1597</v>
      </c>
      <c r="G146" s="77" t="s">
        <v>19</v>
      </c>
      <c r="H146" s="77" t="s">
        <v>41</v>
      </c>
      <c r="I146" s="94">
        <v>40000000</v>
      </c>
      <c r="J146" s="94">
        <v>20000000</v>
      </c>
      <c r="K146" s="94"/>
      <c r="L146" s="94">
        <f t="shared" si="2"/>
        <v>60000000</v>
      </c>
      <c r="M146" s="94"/>
      <c r="N146" s="94"/>
      <c r="O146" s="77" t="s">
        <v>909</v>
      </c>
      <c r="P146" s="77" t="s">
        <v>916</v>
      </c>
      <c r="Q146" s="77" t="s">
        <v>918</v>
      </c>
      <c r="R146" s="77" t="s">
        <v>135</v>
      </c>
      <c r="S146" s="77"/>
      <c r="T146" s="82"/>
    </row>
    <row r="147" spans="1:21" s="104" customFormat="1" ht="28.9" customHeight="1">
      <c r="A147" s="115">
        <v>2021</v>
      </c>
      <c r="B147" s="116">
        <v>3</v>
      </c>
      <c r="C147" s="116" t="s">
        <v>15</v>
      </c>
      <c r="D147" s="117" t="s">
        <v>828</v>
      </c>
      <c r="E147" s="116" t="s">
        <v>40</v>
      </c>
      <c r="F147" s="117" t="s">
        <v>829</v>
      </c>
      <c r="G147" s="116" t="s">
        <v>19</v>
      </c>
      <c r="H147" s="116" t="s">
        <v>44</v>
      </c>
      <c r="I147" s="118">
        <v>50000000</v>
      </c>
      <c r="J147" s="118"/>
      <c r="K147" s="118"/>
      <c r="L147" s="118">
        <f t="shared" si="2"/>
        <v>50000000</v>
      </c>
      <c r="M147" s="118">
        <f>L147</f>
        <v>50000000</v>
      </c>
      <c r="N147" s="118"/>
      <c r="O147" s="116" t="s">
        <v>831</v>
      </c>
      <c r="P147" s="116" t="s">
        <v>832</v>
      </c>
      <c r="Q147" s="116" t="s">
        <v>833</v>
      </c>
      <c r="R147" s="116" t="s">
        <v>135</v>
      </c>
      <c r="S147" s="116"/>
      <c r="T147" s="119"/>
    </row>
    <row r="148" spans="1:21" s="104" customFormat="1" ht="28.9" customHeight="1">
      <c r="A148" s="115">
        <v>2021</v>
      </c>
      <c r="B148" s="116">
        <v>3</v>
      </c>
      <c r="C148" s="116" t="s">
        <v>15</v>
      </c>
      <c r="D148" s="117" t="s">
        <v>834</v>
      </c>
      <c r="E148" s="116" t="s">
        <v>40</v>
      </c>
      <c r="F148" s="117" t="s">
        <v>835</v>
      </c>
      <c r="G148" s="116" t="s">
        <v>19</v>
      </c>
      <c r="H148" s="116" t="s">
        <v>44</v>
      </c>
      <c r="I148" s="118">
        <v>50000000</v>
      </c>
      <c r="J148" s="118"/>
      <c r="K148" s="118"/>
      <c r="L148" s="118">
        <f t="shared" si="2"/>
        <v>50000000</v>
      </c>
      <c r="M148" s="118">
        <f>L148</f>
        <v>50000000</v>
      </c>
      <c r="N148" s="118"/>
      <c r="O148" s="116" t="s">
        <v>831</v>
      </c>
      <c r="P148" s="116" t="s">
        <v>832</v>
      </c>
      <c r="Q148" s="116" t="s">
        <v>836</v>
      </c>
      <c r="R148" s="116" t="s">
        <v>135</v>
      </c>
      <c r="S148" s="116"/>
      <c r="T148" s="119"/>
    </row>
    <row r="149" spans="1:21" s="104" customFormat="1" ht="28.9" customHeight="1">
      <c r="A149" s="115">
        <v>2021</v>
      </c>
      <c r="B149" s="116">
        <v>3</v>
      </c>
      <c r="C149" s="116" t="s">
        <v>15</v>
      </c>
      <c r="D149" s="117" t="s">
        <v>837</v>
      </c>
      <c r="E149" s="116" t="s">
        <v>40</v>
      </c>
      <c r="F149" s="117" t="s">
        <v>838</v>
      </c>
      <c r="G149" s="116" t="s">
        <v>19</v>
      </c>
      <c r="H149" s="116" t="s">
        <v>44</v>
      </c>
      <c r="I149" s="118">
        <v>60000000</v>
      </c>
      <c r="J149" s="118">
        <v>100000000</v>
      </c>
      <c r="K149" s="118"/>
      <c r="L149" s="118">
        <f t="shared" si="2"/>
        <v>160000000</v>
      </c>
      <c r="M149" s="118">
        <f>L149</f>
        <v>160000000</v>
      </c>
      <c r="N149" s="118"/>
      <c r="O149" s="116" t="s">
        <v>831</v>
      </c>
      <c r="P149" s="116" t="s">
        <v>832</v>
      </c>
      <c r="Q149" s="116" t="s">
        <v>836</v>
      </c>
      <c r="R149" s="116" t="s">
        <v>135</v>
      </c>
      <c r="S149" s="116"/>
      <c r="T149" s="119"/>
    </row>
    <row r="150" spans="1:21" s="104" customFormat="1" ht="28.9" customHeight="1">
      <c r="A150" s="115">
        <v>2021</v>
      </c>
      <c r="B150" s="116">
        <v>3</v>
      </c>
      <c r="C150" s="116" t="s">
        <v>15</v>
      </c>
      <c r="D150" s="117" t="s">
        <v>839</v>
      </c>
      <c r="E150" s="116" t="s">
        <v>40</v>
      </c>
      <c r="F150" s="117" t="s">
        <v>840</v>
      </c>
      <c r="G150" s="116" t="s">
        <v>19</v>
      </c>
      <c r="H150" s="116" t="s">
        <v>44</v>
      </c>
      <c r="I150" s="118">
        <v>40000000</v>
      </c>
      <c r="J150" s="118">
        <v>80000000</v>
      </c>
      <c r="K150" s="118"/>
      <c r="L150" s="118">
        <f t="shared" si="2"/>
        <v>120000000</v>
      </c>
      <c r="M150" s="118">
        <f>L150</f>
        <v>120000000</v>
      </c>
      <c r="N150" s="118"/>
      <c r="O150" s="116" t="s">
        <v>831</v>
      </c>
      <c r="P150" s="116" t="s">
        <v>832</v>
      </c>
      <c r="Q150" s="116" t="s">
        <v>836</v>
      </c>
      <c r="R150" s="116" t="s">
        <v>135</v>
      </c>
      <c r="S150" s="116"/>
      <c r="T150" s="119"/>
    </row>
    <row r="151" spans="1:21" s="104" customFormat="1" ht="28.9" customHeight="1">
      <c r="A151" s="115">
        <v>2021</v>
      </c>
      <c r="B151" s="116">
        <v>3</v>
      </c>
      <c r="C151" s="116" t="s">
        <v>15</v>
      </c>
      <c r="D151" s="117" t="s">
        <v>841</v>
      </c>
      <c r="E151" s="116" t="s">
        <v>40</v>
      </c>
      <c r="F151" s="117" t="s">
        <v>842</v>
      </c>
      <c r="G151" s="116" t="s">
        <v>19</v>
      </c>
      <c r="H151" s="116" t="s">
        <v>44</v>
      </c>
      <c r="I151" s="118">
        <v>50000000</v>
      </c>
      <c r="J151" s="118">
        <v>60000000</v>
      </c>
      <c r="K151" s="118"/>
      <c r="L151" s="118">
        <f t="shared" si="2"/>
        <v>110000000</v>
      </c>
      <c r="M151" s="118">
        <f>L151</f>
        <v>110000000</v>
      </c>
      <c r="N151" s="118"/>
      <c r="O151" s="116" t="s">
        <v>831</v>
      </c>
      <c r="P151" s="116" t="s">
        <v>832</v>
      </c>
      <c r="Q151" s="116" t="s">
        <v>836</v>
      </c>
      <c r="R151" s="116" t="s">
        <v>135</v>
      </c>
      <c r="S151" s="116"/>
      <c r="T151" s="119"/>
    </row>
    <row r="152" spans="1:21" s="66" customFormat="1" ht="28.9" customHeight="1">
      <c r="A152" s="115">
        <v>2021</v>
      </c>
      <c r="B152" s="116">
        <v>3</v>
      </c>
      <c r="C152" s="116" t="s">
        <v>15</v>
      </c>
      <c r="D152" s="117" t="s">
        <v>847</v>
      </c>
      <c r="E152" s="116" t="s">
        <v>40</v>
      </c>
      <c r="F152" s="145" t="s">
        <v>1597</v>
      </c>
      <c r="G152" s="116" t="s">
        <v>176</v>
      </c>
      <c r="H152" s="116" t="s">
        <v>112</v>
      </c>
      <c r="I152" s="118">
        <v>50000000</v>
      </c>
      <c r="J152" s="118"/>
      <c r="K152" s="118"/>
      <c r="L152" s="118">
        <f t="shared" si="2"/>
        <v>50000000</v>
      </c>
      <c r="M152" s="118"/>
      <c r="N152" s="118"/>
      <c r="O152" s="116" t="s">
        <v>817</v>
      </c>
      <c r="P152" s="116" t="s">
        <v>818</v>
      </c>
      <c r="Q152" s="116" t="s">
        <v>820</v>
      </c>
      <c r="R152" s="116"/>
      <c r="S152" s="116"/>
      <c r="T152" s="119" t="s">
        <v>822</v>
      </c>
      <c r="U152" s="104"/>
    </row>
    <row r="153" spans="1:21" s="104" customFormat="1" ht="28.9" customHeight="1">
      <c r="A153" s="115">
        <v>2021</v>
      </c>
      <c r="B153" s="116">
        <v>3</v>
      </c>
      <c r="C153" s="116" t="s">
        <v>15</v>
      </c>
      <c r="D153" s="117" t="s">
        <v>848</v>
      </c>
      <c r="E153" s="116" t="s">
        <v>40</v>
      </c>
      <c r="F153" s="145" t="s">
        <v>1597</v>
      </c>
      <c r="G153" s="116" t="s">
        <v>176</v>
      </c>
      <c r="H153" s="116" t="s">
        <v>112</v>
      </c>
      <c r="I153" s="118">
        <v>20000000</v>
      </c>
      <c r="J153" s="118"/>
      <c r="K153" s="118"/>
      <c r="L153" s="118">
        <f t="shared" si="2"/>
        <v>20000000</v>
      </c>
      <c r="M153" s="118"/>
      <c r="N153" s="118"/>
      <c r="O153" s="116" t="s">
        <v>817</v>
      </c>
      <c r="P153" s="116" t="s">
        <v>850</v>
      </c>
      <c r="Q153" s="116" t="s">
        <v>852</v>
      </c>
      <c r="R153" s="116"/>
      <c r="S153" s="116"/>
      <c r="T153" s="119" t="s">
        <v>822</v>
      </c>
    </row>
    <row r="154" spans="1:21" s="104" customFormat="1" ht="28.9" customHeight="1">
      <c r="A154" s="115">
        <v>2021</v>
      </c>
      <c r="B154" s="116">
        <v>3</v>
      </c>
      <c r="C154" s="116" t="s">
        <v>15</v>
      </c>
      <c r="D154" s="117" t="s">
        <v>853</v>
      </c>
      <c r="E154" s="116" t="s">
        <v>40</v>
      </c>
      <c r="F154" s="145" t="s">
        <v>1597</v>
      </c>
      <c r="G154" s="116" t="s">
        <v>45</v>
      </c>
      <c r="H154" s="116" t="s">
        <v>112</v>
      </c>
      <c r="I154" s="118">
        <v>20000000</v>
      </c>
      <c r="J154" s="118"/>
      <c r="K154" s="118"/>
      <c r="L154" s="118">
        <f t="shared" si="2"/>
        <v>20000000</v>
      </c>
      <c r="M154" s="118"/>
      <c r="N154" s="118"/>
      <c r="O154" s="116" t="s">
        <v>817</v>
      </c>
      <c r="P154" s="116" t="s">
        <v>850</v>
      </c>
      <c r="Q154" s="116" t="s">
        <v>852</v>
      </c>
      <c r="R154" s="116"/>
      <c r="S154" s="116"/>
      <c r="T154" s="119" t="s">
        <v>822</v>
      </c>
    </row>
    <row r="155" spans="1:21" s="104" customFormat="1" ht="28.9" customHeight="1">
      <c r="A155" s="80">
        <v>2021</v>
      </c>
      <c r="B155" s="77">
        <v>3</v>
      </c>
      <c r="C155" s="77" t="s">
        <v>15</v>
      </c>
      <c r="D155" s="98" t="s">
        <v>1240</v>
      </c>
      <c r="E155" s="81" t="s">
        <v>40</v>
      </c>
      <c r="F155" s="145" t="s">
        <v>1597</v>
      </c>
      <c r="G155" s="77" t="s">
        <v>176</v>
      </c>
      <c r="H155" s="77" t="s">
        <v>41</v>
      </c>
      <c r="I155" s="94">
        <v>1000000000</v>
      </c>
      <c r="J155" s="94">
        <v>0</v>
      </c>
      <c r="K155" s="94">
        <v>0</v>
      </c>
      <c r="L155" s="94">
        <f t="shared" si="2"/>
        <v>1000000000</v>
      </c>
      <c r="M155" s="94">
        <v>0</v>
      </c>
      <c r="N155" s="94">
        <v>300000000</v>
      </c>
      <c r="O155" s="77" t="s">
        <v>1241</v>
      </c>
      <c r="P155" s="77" t="s">
        <v>1242</v>
      </c>
      <c r="Q155" s="77" t="s">
        <v>1243</v>
      </c>
      <c r="R155" s="77" t="s">
        <v>135</v>
      </c>
      <c r="S155" s="77"/>
      <c r="T155" s="82"/>
    </row>
    <row r="156" spans="1:21" s="104" customFormat="1" ht="28.9" customHeight="1">
      <c r="A156" s="80">
        <v>2021</v>
      </c>
      <c r="B156" s="77">
        <v>3</v>
      </c>
      <c r="C156" s="77" t="s">
        <v>15</v>
      </c>
      <c r="D156" s="98" t="s">
        <v>2534</v>
      </c>
      <c r="E156" s="81" t="s">
        <v>267</v>
      </c>
      <c r="F156" s="98" t="s">
        <v>2535</v>
      </c>
      <c r="G156" s="77" t="s">
        <v>19</v>
      </c>
      <c r="H156" s="77" t="s">
        <v>44</v>
      </c>
      <c r="I156" s="94">
        <v>200000000</v>
      </c>
      <c r="J156" s="94"/>
      <c r="K156" s="94"/>
      <c r="L156" s="94">
        <f t="shared" si="2"/>
        <v>200000000</v>
      </c>
      <c r="M156" s="94">
        <v>200000000</v>
      </c>
      <c r="N156" s="94"/>
      <c r="O156" s="77" t="s">
        <v>2523</v>
      </c>
      <c r="P156" s="77" t="s">
        <v>2536</v>
      </c>
      <c r="Q156" s="77" t="s">
        <v>2537</v>
      </c>
      <c r="R156" s="77"/>
      <c r="S156" s="77"/>
      <c r="T156" s="82"/>
    </row>
    <row r="157" spans="1:21" s="104" customFormat="1" ht="28.9" customHeight="1">
      <c r="A157" s="80">
        <v>2021</v>
      </c>
      <c r="B157" s="77">
        <v>3</v>
      </c>
      <c r="C157" s="77" t="s">
        <v>15</v>
      </c>
      <c r="D157" s="98" t="s">
        <v>1464</v>
      </c>
      <c r="E157" s="81" t="s">
        <v>40</v>
      </c>
      <c r="F157" s="145" t="s">
        <v>1597</v>
      </c>
      <c r="G157" s="77" t="s">
        <v>364</v>
      </c>
      <c r="H157" s="77" t="s">
        <v>41</v>
      </c>
      <c r="I157" s="94">
        <v>70000000</v>
      </c>
      <c r="J157" s="94">
        <v>50000000</v>
      </c>
      <c r="K157" s="94"/>
      <c r="L157" s="94">
        <f t="shared" si="2"/>
        <v>120000000</v>
      </c>
      <c r="M157" s="94"/>
      <c r="N157" s="94"/>
      <c r="O157" s="77" t="s">
        <v>1459</v>
      </c>
      <c r="P157" s="77" t="s">
        <v>1460</v>
      </c>
      <c r="Q157" s="77" t="s">
        <v>1461</v>
      </c>
      <c r="R157" s="77"/>
      <c r="S157" s="77"/>
      <c r="T157" s="82"/>
    </row>
    <row r="158" spans="1:21" s="104" customFormat="1" ht="28.9" customHeight="1">
      <c r="A158" s="80">
        <v>2021</v>
      </c>
      <c r="B158" s="77">
        <v>3</v>
      </c>
      <c r="C158" s="77" t="s">
        <v>15</v>
      </c>
      <c r="D158" s="98" t="s">
        <v>1465</v>
      </c>
      <c r="E158" s="81" t="s">
        <v>40</v>
      </c>
      <c r="F158" s="145" t="s">
        <v>1597</v>
      </c>
      <c r="G158" s="77" t="s">
        <v>364</v>
      </c>
      <c r="H158" s="77" t="s">
        <v>41</v>
      </c>
      <c r="I158" s="94"/>
      <c r="J158" s="94">
        <v>50000000</v>
      </c>
      <c r="K158" s="94"/>
      <c r="L158" s="94">
        <f t="shared" si="2"/>
        <v>50000000</v>
      </c>
      <c r="M158" s="94"/>
      <c r="N158" s="94"/>
      <c r="O158" s="77" t="s">
        <v>1459</v>
      </c>
      <c r="P158" s="77" t="s">
        <v>1460</v>
      </c>
      <c r="Q158" s="77" t="s">
        <v>1461</v>
      </c>
      <c r="R158" s="77"/>
      <c r="S158" s="77"/>
      <c r="T158" s="82"/>
    </row>
    <row r="159" spans="1:21" s="104" customFormat="1" ht="28.9" customHeight="1">
      <c r="A159" s="80">
        <v>2021</v>
      </c>
      <c r="B159" s="77">
        <v>3</v>
      </c>
      <c r="C159" s="77" t="s">
        <v>15</v>
      </c>
      <c r="D159" s="98" t="s">
        <v>2349</v>
      </c>
      <c r="E159" s="81" t="s">
        <v>40</v>
      </c>
      <c r="F159" s="145" t="s">
        <v>1597</v>
      </c>
      <c r="G159" s="77" t="s">
        <v>176</v>
      </c>
      <c r="H159" s="77" t="s">
        <v>112</v>
      </c>
      <c r="I159" s="94">
        <v>30000000</v>
      </c>
      <c r="J159" s="94"/>
      <c r="K159" s="94"/>
      <c r="L159" s="94">
        <f t="shared" si="2"/>
        <v>30000000</v>
      </c>
      <c r="M159" s="94"/>
      <c r="N159" s="94"/>
      <c r="O159" s="77" t="s">
        <v>2350</v>
      </c>
      <c r="P159" s="77" t="s">
        <v>2351</v>
      </c>
      <c r="Q159" s="77" t="s">
        <v>2352</v>
      </c>
      <c r="R159" s="77"/>
      <c r="S159" s="77"/>
      <c r="T159" s="82" t="s">
        <v>2353</v>
      </c>
    </row>
    <row r="160" spans="1:21" s="104" customFormat="1" ht="28.9" customHeight="1">
      <c r="A160" s="80">
        <v>2021</v>
      </c>
      <c r="B160" s="77">
        <v>3</v>
      </c>
      <c r="C160" s="77" t="s">
        <v>15</v>
      </c>
      <c r="D160" s="98" t="s">
        <v>2346</v>
      </c>
      <c r="E160" s="81" t="s">
        <v>40</v>
      </c>
      <c r="F160" s="145" t="s">
        <v>1597</v>
      </c>
      <c r="G160" s="77" t="s">
        <v>176</v>
      </c>
      <c r="H160" s="77" t="s">
        <v>112</v>
      </c>
      <c r="I160" s="94">
        <v>10000000</v>
      </c>
      <c r="J160" s="94"/>
      <c r="K160" s="94"/>
      <c r="L160" s="94">
        <v>10000000</v>
      </c>
      <c r="M160" s="94"/>
      <c r="N160" s="94"/>
      <c r="O160" s="77" t="s">
        <v>2345</v>
      </c>
      <c r="P160" s="77" t="s">
        <v>2347</v>
      </c>
      <c r="Q160" s="77" t="s">
        <v>2348</v>
      </c>
      <c r="R160" s="77"/>
      <c r="S160" s="77"/>
      <c r="T160" s="82" t="s">
        <v>137</v>
      </c>
    </row>
    <row r="161" spans="1:20" s="104" customFormat="1" ht="28.9" customHeight="1">
      <c r="A161" s="80">
        <v>2021</v>
      </c>
      <c r="B161" s="77">
        <v>3</v>
      </c>
      <c r="C161" s="77" t="s">
        <v>15</v>
      </c>
      <c r="D161" s="98" t="s">
        <v>2392</v>
      </c>
      <c r="E161" s="81" t="s">
        <v>267</v>
      </c>
      <c r="F161" s="145" t="s">
        <v>1597</v>
      </c>
      <c r="G161" s="77" t="s">
        <v>19</v>
      </c>
      <c r="H161" s="77" t="s">
        <v>112</v>
      </c>
      <c r="I161" s="94" t="s">
        <v>1708</v>
      </c>
      <c r="J161" s="94" t="s">
        <v>1708</v>
      </c>
      <c r="K161" s="94" t="s">
        <v>2393</v>
      </c>
      <c r="L161" s="94">
        <f>60000000-9000000</f>
        <v>51000000</v>
      </c>
      <c r="M161" s="94" t="s">
        <v>1708</v>
      </c>
      <c r="N161" s="94">
        <v>0</v>
      </c>
      <c r="O161" s="77" t="s">
        <v>2394</v>
      </c>
      <c r="P161" s="77" t="s">
        <v>2395</v>
      </c>
      <c r="Q161" s="77" t="s">
        <v>2396</v>
      </c>
      <c r="R161" s="77" t="s">
        <v>135</v>
      </c>
      <c r="S161" s="77"/>
      <c r="T161" s="82" t="s">
        <v>2397</v>
      </c>
    </row>
    <row r="162" spans="1:20" s="104" customFormat="1" ht="28.9" customHeight="1">
      <c r="A162" s="80">
        <v>2021</v>
      </c>
      <c r="B162" s="77">
        <v>3</v>
      </c>
      <c r="C162" s="77" t="s">
        <v>15</v>
      </c>
      <c r="D162" s="98" t="s">
        <v>2398</v>
      </c>
      <c r="E162" s="81" t="s">
        <v>2399</v>
      </c>
      <c r="F162" s="145" t="s">
        <v>1597</v>
      </c>
      <c r="G162" s="77" t="s">
        <v>19</v>
      </c>
      <c r="H162" s="77" t="s">
        <v>112</v>
      </c>
      <c r="I162" s="94" t="s">
        <v>1708</v>
      </c>
      <c r="J162" s="94" t="s">
        <v>1708</v>
      </c>
      <c r="K162" s="94" t="s">
        <v>2400</v>
      </c>
      <c r="L162" s="94">
        <f>110000000-15700000</f>
        <v>94300000</v>
      </c>
      <c r="M162" s="94" t="s">
        <v>2393</v>
      </c>
      <c r="N162" s="94">
        <v>0</v>
      </c>
      <c r="O162" s="77" t="s">
        <v>2401</v>
      </c>
      <c r="P162" s="77" t="s">
        <v>2402</v>
      </c>
      <c r="Q162" s="77" t="s">
        <v>2403</v>
      </c>
      <c r="R162" s="77" t="s">
        <v>135</v>
      </c>
      <c r="S162" s="77"/>
      <c r="T162" s="82" t="s">
        <v>137</v>
      </c>
    </row>
    <row r="163" spans="1:20" s="104" customFormat="1" ht="28.9" customHeight="1">
      <c r="A163" s="80">
        <v>2021</v>
      </c>
      <c r="B163" s="77">
        <v>3</v>
      </c>
      <c r="C163" s="77" t="s">
        <v>15</v>
      </c>
      <c r="D163" s="98" t="s">
        <v>2404</v>
      </c>
      <c r="E163" s="81" t="s">
        <v>2399</v>
      </c>
      <c r="F163" s="145" t="s">
        <v>1597</v>
      </c>
      <c r="G163" s="77" t="s">
        <v>19</v>
      </c>
      <c r="H163" s="77" t="s">
        <v>112</v>
      </c>
      <c r="I163" s="94" t="s">
        <v>1708</v>
      </c>
      <c r="J163" s="94" t="s">
        <v>1708</v>
      </c>
      <c r="K163" s="94" t="s">
        <v>2405</v>
      </c>
      <c r="L163" s="94">
        <f>80000000-9780000</f>
        <v>70220000</v>
      </c>
      <c r="M163" s="94" t="s">
        <v>2400</v>
      </c>
      <c r="N163" s="94">
        <v>0</v>
      </c>
      <c r="O163" s="77" t="s">
        <v>2401</v>
      </c>
      <c r="P163" s="77" t="s">
        <v>2395</v>
      </c>
      <c r="Q163" s="77" t="s">
        <v>2406</v>
      </c>
      <c r="R163" s="77" t="s">
        <v>135</v>
      </c>
      <c r="S163" s="77"/>
      <c r="T163" s="82" t="s">
        <v>137</v>
      </c>
    </row>
    <row r="164" spans="1:20" s="104" customFormat="1" ht="28.9" customHeight="1">
      <c r="A164" s="80">
        <v>2021</v>
      </c>
      <c r="B164" s="77">
        <v>3</v>
      </c>
      <c r="C164" s="77" t="s">
        <v>15</v>
      </c>
      <c r="D164" s="98" t="s">
        <v>2407</v>
      </c>
      <c r="E164" s="81" t="s">
        <v>2408</v>
      </c>
      <c r="F164" s="145" t="s">
        <v>1597</v>
      </c>
      <c r="G164" s="77" t="s">
        <v>19</v>
      </c>
      <c r="H164" s="77" t="s">
        <v>112</v>
      </c>
      <c r="I164" s="94" t="s">
        <v>1708</v>
      </c>
      <c r="J164" s="94" t="s">
        <v>2400</v>
      </c>
      <c r="K164" s="94" t="s">
        <v>1708</v>
      </c>
      <c r="L164" s="94">
        <f>70000000-8000000</f>
        <v>62000000</v>
      </c>
      <c r="M164" s="94" t="s">
        <v>2400</v>
      </c>
      <c r="N164" s="94">
        <v>0</v>
      </c>
      <c r="O164" s="77" t="s">
        <v>2401</v>
      </c>
      <c r="P164" s="77" t="s">
        <v>2395</v>
      </c>
      <c r="Q164" s="77" t="s">
        <v>2403</v>
      </c>
      <c r="R164" s="77" t="s">
        <v>135</v>
      </c>
      <c r="S164" s="77"/>
      <c r="T164" s="82" t="s">
        <v>137</v>
      </c>
    </row>
    <row r="165" spans="1:20" s="104" customFormat="1" ht="28.9" customHeight="1">
      <c r="A165" s="80">
        <v>2021</v>
      </c>
      <c r="B165" s="77">
        <v>3</v>
      </c>
      <c r="C165" s="77" t="s">
        <v>15</v>
      </c>
      <c r="D165" s="98" t="s">
        <v>2409</v>
      </c>
      <c r="E165" s="81" t="s">
        <v>2408</v>
      </c>
      <c r="F165" s="145" t="s">
        <v>1597</v>
      </c>
      <c r="G165" s="77" t="s">
        <v>19</v>
      </c>
      <c r="H165" s="77" t="s">
        <v>112</v>
      </c>
      <c r="I165" s="94" t="s">
        <v>2393</v>
      </c>
      <c r="J165" s="94" t="s">
        <v>2400</v>
      </c>
      <c r="K165" s="94" t="s">
        <v>1708</v>
      </c>
      <c r="L165" s="94">
        <f>90000000-9750000</f>
        <v>80250000</v>
      </c>
      <c r="M165" s="94" t="s">
        <v>2405</v>
      </c>
      <c r="N165" s="94">
        <v>0</v>
      </c>
      <c r="O165" s="77" t="s">
        <v>2394</v>
      </c>
      <c r="P165" s="77" t="s">
        <v>2410</v>
      </c>
      <c r="Q165" s="77" t="s">
        <v>2406</v>
      </c>
      <c r="R165" s="77" t="s">
        <v>135</v>
      </c>
      <c r="S165" s="77"/>
      <c r="T165" s="82" t="s">
        <v>137</v>
      </c>
    </row>
    <row r="166" spans="1:20" s="104" customFormat="1" ht="28.9" customHeight="1">
      <c r="A166" s="80">
        <v>2021</v>
      </c>
      <c r="B166" s="77">
        <v>3</v>
      </c>
      <c r="C166" s="77" t="s">
        <v>15</v>
      </c>
      <c r="D166" s="98" t="s">
        <v>624</v>
      </c>
      <c r="E166" s="81" t="s">
        <v>2408</v>
      </c>
      <c r="F166" s="145" t="s">
        <v>1597</v>
      </c>
      <c r="G166" s="77" t="s">
        <v>19</v>
      </c>
      <c r="H166" s="77" t="s">
        <v>112</v>
      </c>
      <c r="I166" s="94" t="s">
        <v>1708</v>
      </c>
      <c r="J166" s="94" t="s">
        <v>1708</v>
      </c>
      <c r="K166" s="94" t="s">
        <v>1708</v>
      </c>
      <c r="L166" s="94">
        <f>65000000-10000000</f>
        <v>55000000</v>
      </c>
      <c r="M166" s="94" t="s">
        <v>2393</v>
      </c>
      <c r="N166" s="94">
        <v>0</v>
      </c>
      <c r="O166" s="77" t="s">
        <v>2411</v>
      </c>
      <c r="P166" s="77" t="s">
        <v>2395</v>
      </c>
      <c r="Q166" s="77" t="s">
        <v>2406</v>
      </c>
      <c r="R166" s="77" t="s">
        <v>135</v>
      </c>
      <c r="S166" s="77"/>
      <c r="T166" s="82" t="s">
        <v>137</v>
      </c>
    </row>
    <row r="167" spans="1:20" s="104" customFormat="1" ht="28.9" customHeight="1">
      <c r="A167" s="80">
        <v>2021</v>
      </c>
      <c r="B167" s="77">
        <v>3</v>
      </c>
      <c r="C167" s="77" t="s">
        <v>15</v>
      </c>
      <c r="D167" s="98" t="s">
        <v>627</v>
      </c>
      <c r="E167" s="81" t="s">
        <v>2399</v>
      </c>
      <c r="F167" s="145" t="s">
        <v>1597</v>
      </c>
      <c r="G167" s="77" t="s">
        <v>19</v>
      </c>
      <c r="H167" s="77" t="s">
        <v>112</v>
      </c>
      <c r="I167" s="94" t="s">
        <v>1708</v>
      </c>
      <c r="J167" s="94" t="s">
        <v>1708</v>
      </c>
      <c r="K167" s="94" t="s">
        <v>2400</v>
      </c>
      <c r="L167" s="94">
        <f>81000000-11500000</f>
        <v>69500000</v>
      </c>
      <c r="M167" s="94" t="s">
        <v>2400</v>
      </c>
      <c r="N167" s="94">
        <v>0</v>
      </c>
      <c r="O167" s="77" t="s">
        <v>2411</v>
      </c>
      <c r="P167" s="77" t="s">
        <v>2395</v>
      </c>
      <c r="Q167" s="77" t="s">
        <v>2403</v>
      </c>
      <c r="R167" s="77" t="s">
        <v>135</v>
      </c>
      <c r="S167" s="77"/>
      <c r="T167" s="82" t="s">
        <v>2412</v>
      </c>
    </row>
    <row r="168" spans="1:20" s="104" customFormat="1" ht="28.9" customHeight="1">
      <c r="A168" s="80">
        <v>2021</v>
      </c>
      <c r="B168" s="77">
        <v>3</v>
      </c>
      <c r="C168" s="77" t="s">
        <v>15</v>
      </c>
      <c r="D168" s="98" t="s">
        <v>2413</v>
      </c>
      <c r="E168" s="81" t="s">
        <v>267</v>
      </c>
      <c r="F168" s="145" t="s">
        <v>1597</v>
      </c>
      <c r="G168" s="77" t="s">
        <v>19</v>
      </c>
      <c r="H168" s="77" t="s">
        <v>112</v>
      </c>
      <c r="I168" s="94" t="s">
        <v>1708</v>
      </c>
      <c r="J168" s="94" t="s">
        <v>2400</v>
      </c>
      <c r="K168" s="94" t="s">
        <v>1708</v>
      </c>
      <c r="L168" s="94">
        <f>94000000-15400000</f>
        <v>78600000</v>
      </c>
      <c r="M168" s="94" t="s">
        <v>2405</v>
      </c>
      <c r="N168" s="94">
        <v>0</v>
      </c>
      <c r="O168" s="77" t="s">
        <v>2414</v>
      </c>
      <c r="P168" s="77" t="s">
        <v>2402</v>
      </c>
      <c r="Q168" s="77" t="s">
        <v>2403</v>
      </c>
      <c r="R168" s="77" t="s">
        <v>135</v>
      </c>
      <c r="S168" s="77"/>
      <c r="T168" s="82" t="s">
        <v>2397</v>
      </c>
    </row>
    <row r="169" spans="1:20" s="104" customFormat="1" ht="28.9" customHeight="1">
      <c r="A169" s="80">
        <v>2021</v>
      </c>
      <c r="B169" s="77">
        <v>3</v>
      </c>
      <c r="C169" s="77" t="s">
        <v>15</v>
      </c>
      <c r="D169" s="98" t="s">
        <v>2415</v>
      </c>
      <c r="E169" s="81" t="s">
        <v>2399</v>
      </c>
      <c r="F169" s="145" t="s">
        <v>1597</v>
      </c>
      <c r="G169" s="77" t="s">
        <v>19</v>
      </c>
      <c r="H169" s="77" t="s">
        <v>112</v>
      </c>
      <c r="I169" s="94" t="s">
        <v>1708</v>
      </c>
      <c r="J169" s="94" t="s">
        <v>1708</v>
      </c>
      <c r="K169" s="94" t="s">
        <v>2393</v>
      </c>
      <c r="L169" s="94">
        <f>160000000-12390000</f>
        <v>147610000</v>
      </c>
      <c r="M169" s="94" t="s">
        <v>1708</v>
      </c>
      <c r="N169" s="94">
        <v>0</v>
      </c>
      <c r="O169" s="77" t="s">
        <v>2394</v>
      </c>
      <c r="P169" s="77" t="s">
        <v>2395</v>
      </c>
      <c r="Q169" s="77" t="s">
        <v>2403</v>
      </c>
      <c r="R169" s="77" t="s">
        <v>135</v>
      </c>
      <c r="S169" s="77"/>
      <c r="T169" s="82" t="s">
        <v>137</v>
      </c>
    </row>
    <row r="170" spans="1:20" s="104" customFormat="1" ht="28.9" customHeight="1">
      <c r="A170" s="80">
        <v>2021</v>
      </c>
      <c r="B170" s="77">
        <v>3</v>
      </c>
      <c r="C170" s="77" t="s">
        <v>15</v>
      </c>
      <c r="D170" s="98" t="s">
        <v>2416</v>
      </c>
      <c r="E170" s="81" t="s">
        <v>2408</v>
      </c>
      <c r="F170" s="145" t="s">
        <v>1597</v>
      </c>
      <c r="G170" s="77" t="s">
        <v>19</v>
      </c>
      <c r="H170" s="77" t="s">
        <v>41</v>
      </c>
      <c r="I170" s="94" t="s">
        <v>1708</v>
      </c>
      <c r="J170" s="94" t="s">
        <v>2393</v>
      </c>
      <c r="K170" s="94" t="s">
        <v>2393</v>
      </c>
      <c r="L170" s="94">
        <f>420000000-36400000</f>
        <v>383600000</v>
      </c>
      <c r="M170" s="94" t="s">
        <v>2400</v>
      </c>
      <c r="N170" s="94">
        <v>0</v>
      </c>
      <c r="O170" s="77" t="s">
        <v>2401</v>
      </c>
      <c r="P170" s="77" t="s">
        <v>2395</v>
      </c>
      <c r="Q170" s="77" t="s">
        <v>2406</v>
      </c>
      <c r="R170" s="77" t="s">
        <v>135</v>
      </c>
      <c r="S170" s="77"/>
      <c r="T170" s="82"/>
    </row>
    <row r="171" spans="1:20" s="104" customFormat="1" ht="28.9" customHeight="1">
      <c r="A171" s="80">
        <v>2021</v>
      </c>
      <c r="B171" s="77">
        <v>3</v>
      </c>
      <c r="C171" s="77" t="s">
        <v>15</v>
      </c>
      <c r="D171" s="98" t="s">
        <v>2417</v>
      </c>
      <c r="E171" s="81" t="s">
        <v>267</v>
      </c>
      <c r="F171" s="145" t="s">
        <v>1597</v>
      </c>
      <c r="G171" s="77" t="s">
        <v>19</v>
      </c>
      <c r="H171" s="77" t="s">
        <v>41</v>
      </c>
      <c r="I171" s="94" t="s">
        <v>2393</v>
      </c>
      <c r="J171" s="94" t="s">
        <v>1708</v>
      </c>
      <c r="K171" s="94" t="s">
        <v>2393</v>
      </c>
      <c r="L171" s="94">
        <f>306000000-21170000</f>
        <v>284830000</v>
      </c>
      <c r="M171" s="94" t="s">
        <v>2393</v>
      </c>
      <c r="N171" s="94">
        <v>0</v>
      </c>
      <c r="O171" s="77" t="s">
        <v>2411</v>
      </c>
      <c r="P171" s="77" t="s">
        <v>2395</v>
      </c>
      <c r="Q171" s="77" t="s">
        <v>2403</v>
      </c>
      <c r="R171" s="77" t="s">
        <v>135</v>
      </c>
      <c r="S171" s="77"/>
      <c r="T171" s="82"/>
    </row>
    <row r="172" spans="1:20" s="104" customFormat="1" ht="28.9" customHeight="1">
      <c r="A172" s="80">
        <v>2021</v>
      </c>
      <c r="B172" s="77">
        <v>3</v>
      </c>
      <c r="C172" s="77" t="s">
        <v>15</v>
      </c>
      <c r="D172" s="98" t="s">
        <v>2418</v>
      </c>
      <c r="E172" s="81" t="s">
        <v>2399</v>
      </c>
      <c r="F172" s="145" t="s">
        <v>1597</v>
      </c>
      <c r="G172" s="77" t="s">
        <v>19</v>
      </c>
      <c r="H172" s="77" t="s">
        <v>112</v>
      </c>
      <c r="I172" s="94" t="s">
        <v>1708</v>
      </c>
      <c r="J172" s="94" t="s">
        <v>2393</v>
      </c>
      <c r="K172" s="94" t="s">
        <v>1708</v>
      </c>
      <c r="L172" s="94">
        <f>140000000-11200000</f>
        <v>128800000</v>
      </c>
      <c r="M172" s="94" t="s">
        <v>1708</v>
      </c>
      <c r="N172" s="94">
        <v>0</v>
      </c>
      <c r="O172" s="77" t="s">
        <v>2411</v>
      </c>
      <c r="P172" s="77" t="s">
        <v>2410</v>
      </c>
      <c r="Q172" s="77" t="s">
        <v>2419</v>
      </c>
      <c r="R172" s="77" t="s">
        <v>135</v>
      </c>
      <c r="S172" s="77"/>
      <c r="T172" s="82" t="s">
        <v>2397</v>
      </c>
    </row>
    <row r="173" spans="1:20" s="104" customFormat="1" ht="28.9" customHeight="1">
      <c r="A173" s="80">
        <v>2021</v>
      </c>
      <c r="B173" s="77">
        <v>3</v>
      </c>
      <c r="C173" s="77" t="s">
        <v>15</v>
      </c>
      <c r="D173" s="98" t="s">
        <v>2420</v>
      </c>
      <c r="E173" s="81" t="s">
        <v>267</v>
      </c>
      <c r="F173" s="145" t="s">
        <v>1597</v>
      </c>
      <c r="G173" s="77" t="s">
        <v>19</v>
      </c>
      <c r="H173" s="77" t="s">
        <v>112</v>
      </c>
      <c r="I173" s="94" t="s">
        <v>2405</v>
      </c>
      <c r="J173" s="94" t="s">
        <v>2393</v>
      </c>
      <c r="K173" s="94" t="s">
        <v>2393</v>
      </c>
      <c r="L173" s="94">
        <f>65000000-14430000</f>
        <v>50570000</v>
      </c>
      <c r="M173" s="94" t="s">
        <v>2405</v>
      </c>
      <c r="N173" s="94">
        <v>0</v>
      </c>
      <c r="O173" s="77" t="s">
        <v>2421</v>
      </c>
      <c r="P173" s="77" t="s">
        <v>2402</v>
      </c>
      <c r="Q173" s="77" t="s">
        <v>2419</v>
      </c>
      <c r="R173" s="77" t="s">
        <v>135</v>
      </c>
      <c r="S173" s="77"/>
      <c r="T173" s="82" t="s">
        <v>2412</v>
      </c>
    </row>
    <row r="174" spans="1:20" s="104" customFormat="1" ht="28.9" customHeight="1">
      <c r="A174" s="80">
        <v>2021</v>
      </c>
      <c r="B174" s="77">
        <v>3</v>
      </c>
      <c r="C174" s="77" t="s">
        <v>15</v>
      </c>
      <c r="D174" s="98" t="s">
        <v>594</v>
      </c>
      <c r="E174" s="81" t="s">
        <v>40</v>
      </c>
      <c r="F174" s="145" t="s">
        <v>1597</v>
      </c>
      <c r="G174" s="77" t="s">
        <v>176</v>
      </c>
      <c r="H174" s="77" t="s">
        <v>112</v>
      </c>
      <c r="I174" s="94"/>
      <c r="J174" s="94"/>
      <c r="K174" s="94"/>
      <c r="L174" s="94"/>
      <c r="M174" s="94"/>
      <c r="N174" s="94"/>
      <c r="O174" s="77" t="s">
        <v>595</v>
      </c>
      <c r="P174" s="77" t="s">
        <v>596</v>
      </c>
      <c r="Q174" s="77" t="s">
        <v>598</v>
      </c>
      <c r="R174" s="77" t="s">
        <v>479</v>
      </c>
      <c r="S174" s="77"/>
      <c r="T174" s="82" t="s">
        <v>114</v>
      </c>
    </row>
    <row r="175" spans="1:20" s="104" customFormat="1" ht="28.9" customHeight="1">
      <c r="A175" s="80">
        <v>2021</v>
      </c>
      <c r="B175" s="77">
        <v>3</v>
      </c>
      <c r="C175" s="77" t="s">
        <v>15</v>
      </c>
      <c r="D175" s="98" t="s">
        <v>599</v>
      </c>
      <c r="E175" s="81" t="s">
        <v>40</v>
      </c>
      <c r="F175" s="145" t="s">
        <v>1597</v>
      </c>
      <c r="G175" s="77" t="s">
        <v>176</v>
      </c>
      <c r="H175" s="77" t="s">
        <v>112</v>
      </c>
      <c r="I175" s="94"/>
      <c r="J175" s="94"/>
      <c r="K175" s="94"/>
      <c r="L175" s="94"/>
      <c r="M175" s="94"/>
      <c r="N175" s="94"/>
      <c r="O175" s="77" t="s">
        <v>595</v>
      </c>
      <c r="P175" s="77" t="s">
        <v>596</v>
      </c>
      <c r="Q175" s="77" t="s">
        <v>597</v>
      </c>
      <c r="R175" s="77" t="s">
        <v>479</v>
      </c>
      <c r="S175" s="77"/>
      <c r="T175" s="82" t="s">
        <v>114</v>
      </c>
    </row>
    <row r="176" spans="1:20" s="104" customFormat="1" ht="28.9" customHeight="1">
      <c r="A176" s="80">
        <v>2021</v>
      </c>
      <c r="B176" s="77">
        <v>3</v>
      </c>
      <c r="C176" s="77" t="s">
        <v>15</v>
      </c>
      <c r="D176" s="98" t="s">
        <v>600</v>
      </c>
      <c r="E176" s="81" t="s">
        <v>40</v>
      </c>
      <c r="F176" s="145" t="s">
        <v>1597</v>
      </c>
      <c r="G176" s="77" t="s">
        <v>19</v>
      </c>
      <c r="H176" s="77" t="s">
        <v>112</v>
      </c>
      <c r="I176" s="94">
        <v>15000000</v>
      </c>
      <c r="J176" s="94"/>
      <c r="K176" s="94"/>
      <c r="L176" s="94">
        <f>SUM(I176:K176)</f>
        <v>15000000</v>
      </c>
      <c r="M176" s="94"/>
      <c r="N176" s="94"/>
      <c r="O176" s="77" t="s">
        <v>602</v>
      </c>
      <c r="P176" s="77" t="s">
        <v>603</v>
      </c>
      <c r="Q176" s="77" t="s">
        <v>604</v>
      </c>
      <c r="R176" s="77" t="s">
        <v>479</v>
      </c>
      <c r="S176" s="77"/>
      <c r="T176" s="82" t="s">
        <v>114</v>
      </c>
    </row>
    <row r="177" spans="1:21" s="104" customFormat="1" ht="28.9" customHeight="1">
      <c r="A177" s="80">
        <v>2021</v>
      </c>
      <c r="B177" s="77">
        <v>3</v>
      </c>
      <c r="C177" s="77" t="s">
        <v>15</v>
      </c>
      <c r="D177" s="129" t="s">
        <v>1821</v>
      </c>
      <c r="E177" s="81" t="s">
        <v>40</v>
      </c>
      <c r="F177" s="145" t="s">
        <v>1597</v>
      </c>
      <c r="G177" s="77" t="s">
        <v>176</v>
      </c>
      <c r="H177" s="77" t="s">
        <v>112</v>
      </c>
      <c r="I177" s="94">
        <v>40000000</v>
      </c>
      <c r="J177" s="94"/>
      <c r="K177" s="94"/>
      <c r="L177" s="94">
        <f>SUM(I177:K177)</f>
        <v>40000000</v>
      </c>
      <c r="M177" s="94"/>
      <c r="N177" s="94"/>
      <c r="O177" s="77" t="s">
        <v>1816</v>
      </c>
      <c r="P177" s="77" t="s">
        <v>1818</v>
      </c>
      <c r="Q177" s="77" t="s">
        <v>1822</v>
      </c>
      <c r="R177" s="77"/>
      <c r="S177" s="77"/>
      <c r="T177" s="130" t="s">
        <v>1823</v>
      </c>
    </row>
    <row r="178" spans="1:21" s="104" customFormat="1" ht="28.9" customHeight="1">
      <c r="A178" s="80">
        <v>2021</v>
      </c>
      <c r="B178" s="77">
        <v>3</v>
      </c>
      <c r="C178" s="77" t="s">
        <v>15</v>
      </c>
      <c r="D178" s="129" t="s">
        <v>1824</v>
      </c>
      <c r="E178" s="81" t="s">
        <v>40</v>
      </c>
      <c r="F178" s="145" t="s">
        <v>1597</v>
      </c>
      <c r="G178" s="77" t="s">
        <v>176</v>
      </c>
      <c r="H178" s="77" t="s">
        <v>112</v>
      </c>
      <c r="I178" s="94">
        <v>37000000</v>
      </c>
      <c r="J178" s="94"/>
      <c r="K178" s="94"/>
      <c r="L178" s="94">
        <f>SUM(I178:K178)</f>
        <v>37000000</v>
      </c>
      <c r="M178" s="94"/>
      <c r="N178" s="94"/>
      <c r="O178" s="77" t="s">
        <v>1825</v>
      </c>
      <c r="P178" s="77" t="s">
        <v>1826</v>
      </c>
      <c r="Q178" s="77" t="s">
        <v>1827</v>
      </c>
      <c r="R178" s="77"/>
      <c r="S178" s="77"/>
      <c r="T178" s="130" t="s">
        <v>1828</v>
      </c>
    </row>
    <row r="179" spans="1:21" s="104" customFormat="1" ht="28.9" customHeight="1">
      <c r="A179" s="80">
        <v>2021</v>
      </c>
      <c r="B179" s="77">
        <v>3</v>
      </c>
      <c r="C179" s="77" t="s">
        <v>15</v>
      </c>
      <c r="D179" s="128" t="s">
        <v>1829</v>
      </c>
      <c r="E179" s="81" t="s">
        <v>40</v>
      </c>
      <c r="F179" s="145" t="s">
        <v>1597</v>
      </c>
      <c r="G179" s="77" t="s">
        <v>176</v>
      </c>
      <c r="H179" s="77" t="s">
        <v>112</v>
      </c>
      <c r="I179" s="94">
        <v>150000000</v>
      </c>
      <c r="J179" s="94"/>
      <c r="K179" s="94"/>
      <c r="L179" s="94">
        <f>SUM(I179:K179)</f>
        <v>150000000</v>
      </c>
      <c r="M179" s="94"/>
      <c r="N179" s="94"/>
      <c r="O179" s="77" t="s">
        <v>1830</v>
      </c>
      <c r="P179" s="77" t="s">
        <v>1818</v>
      </c>
      <c r="Q179" s="77" t="s">
        <v>1822</v>
      </c>
      <c r="R179" s="77"/>
      <c r="S179" s="77"/>
      <c r="T179" s="130" t="s">
        <v>1831</v>
      </c>
    </row>
    <row r="180" spans="1:21" s="104" customFormat="1" ht="28.9" customHeight="1">
      <c r="A180" s="80">
        <v>2021</v>
      </c>
      <c r="B180" s="77">
        <v>3</v>
      </c>
      <c r="C180" s="77" t="s">
        <v>15</v>
      </c>
      <c r="D180" s="98" t="s">
        <v>1837</v>
      </c>
      <c r="E180" s="81" t="s">
        <v>40</v>
      </c>
      <c r="F180" s="145" t="s">
        <v>1597</v>
      </c>
      <c r="G180" s="77" t="s">
        <v>176</v>
      </c>
      <c r="H180" s="77" t="s">
        <v>41</v>
      </c>
      <c r="I180" s="94">
        <v>189560000</v>
      </c>
      <c r="J180" s="94"/>
      <c r="K180" s="94"/>
      <c r="L180" s="94">
        <v>189560000</v>
      </c>
      <c r="M180" s="94"/>
      <c r="N180" s="94">
        <v>94780000</v>
      </c>
      <c r="O180" s="77" t="s">
        <v>1833</v>
      </c>
      <c r="P180" s="77" t="s">
        <v>1838</v>
      </c>
      <c r="Q180" s="77" t="s">
        <v>1839</v>
      </c>
      <c r="R180" s="77"/>
      <c r="S180" s="77"/>
      <c r="T180" s="82"/>
    </row>
    <row r="181" spans="1:21" s="104" customFormat="1" ht="28.9" customHeight="1">
      <c r="A181" s="80">
        <v>2021</v>
      </c>
      <c r="B181" s="77">
        <v>3</v>
      </c>
      <c r="C181" s="77" t="s">
        <v>15</v>
      </c>
      <c r="D181" s="98" t="s">
        <v>1840</v>
      </c>
      <c r="E181" s="81" t="s">
        <v>40</v>
      </c>
      <c r="F181" s="145" t="s">
        <v>1597</v>
      </c>
      <c r="G181" s="77" t="s">
        <v>176</v>
      </c>
      <c r="H181" s="77" t="s">
        <v>41</v>
      </c>
      <c r="I181" s="94">
        <v>225600000</v>
      </c>
      <c r="J181" s="94"/>
      <c r="K181" s="94"/>
      <c r="L181" s="94">
        <v>225600000</v>
      </c>
      <c r="M181" s="94"/>
      <c r="N181" s="94">
        <v>112800000</v>
      </c>
      <c r="O181" s="77" t="s">
        <v>1833</v>
      </c>
      <c r="P181" s="77" t="s">
        <v>1841</v>
      </c>
      <c r="Q181" s="77" t="s">
        <v>1839</v>
      </c>
      <c r="R181" s="77"/>
      <c r="S181" s="77"/>
      <c r="T181" s="82"/>
    </row>
    <row r="182" spans="1:21" s="104" customFormat="1" ht="28.9" customHeight="1">
      <c r="A182" s="80">
        <v>2021</v>
      </c>
      <c r="B182" s="77">
        <v>3</v>
      </c>
      <c r="C182" s="77" t="s">
        <v>15</v>
      </c>
      <c r="D182" s="131" t="s">
        <v>1842</v>
      </c>
      <c r="E182" s="84" t="s">
        <v>40</v>
      </c>
      <c r="F182" s="145" t="s">
        <v>1597</v>
      </c>
      <c r="G182" s="84" t="s">
        <v>176</v>
      </c>
      <c r="H182" s="84" t="s">
        <v>41</v>
      </c>
      <c r="I182" s="132">
        <v>79000000</v>
      </c>
      <c r="J182" s="132"/>
      <c r="K182" s="132"/>
      <c r="L182" s="132">
        <v>79000000</v>
      </c>
      <c r="M182" s="132"/>
      <c r="N182" s="132"/>
      <c r="O182" s="84" t="s">
        <v>1843</v>
      </c>
      <c r="P182" s="84" t="s">
        <v>1844</v>
      </c>
      <c r="Q182" s="84" t="s">
        <v>1845</v>
      </c>
      <c r="R182" s="84"/>
      <c r="S182" s="84"/>
      <c r="T182" s="133"/>
    </row>
    <row r="183" spans="1:21" s="104" customFormat="1" ht="28.9" customHeight="1">
      <c r="A183" s="80">
        <v>2021</v>
      </c>
      <c r="B183" s="77">
        <v>3</v>
      </c>
      <c r="C183" s="77" t="s">
        <v>15</v>
      </c>
      <c r="D183" s="98" t="s">
        <v>1872</v>
      </c>
      <c r="E183" s="81" t="s">
        <v>40</v>
      </c>
      <c r="F183" s="81" t="s">
        <v>1873</v>
      </c>
      <c r="G183" s="77" t="s">
        <v>176</v>
      </c>
      <c r="H183" s="77" t="s">
        <v>112</v>
      </c>
      <c r="I183" s="134">
        <v>20000000</v>
      </c>
      <c r="J183" s="134">
        <v>60000000</v>
      </c>
      <c r="K183" s="134"/>
      <c r="L183" s="134">
        <v>80000000</v>
      </c>
      <c r="M183" s="94"/>
      <c r="N183" s="94"/>
      <c r="O183" s="77" t="s">
        <v>1816</v>
      </c>
      <c r="P183" s="77" t="s">
        <v>1849</v>
      </c>
      <c r="Q183" s="77" t="s">
        <v>1860</v>
      </c>
      <c r="R183" s="77"/>
      <c r="S183" s="77"/>
      <c r="T183" s="130" t="s">
        <v>1874</v>
      </c>
    </row>
    <row r="184" spans="1:21" s="104" customFormat="1" ht="28.9" customHeight="1">
      <c r="A184" s="80">
        <v>2021</v>
      </c>
      <c r="B184" s="77">
        <v>3</v>
      </c>
      <c r="C184" s="77" t="s">
        <v>15</v>
      </c>
      <c r="D184" s="98" t="s">
        <v>287</v>
      </c>
      <c r="E184" s="81" t="s">
        <v>40</v>
      </c>
      <c r="F184" s="145" t="s">
        <v>1597</v>
      </c>
      <c r="G184" s="77" t="s">
        <v>19</v>
      </c>
      <c r="H184" s="77" t="s">
        <v>44</v>
      </c>
      <c r="I184" s="94"/>
      <c r="J184" s="94"/>
      <c r="K184" s="94"/>
      <c r="L184" s="94">
        <v>578000000</v>
      </c>
      <c r="M184" s="94"/>
      <c r="N184" s="94"/>
      <c r="O184" s="98" t="s">
        <v>288</v>
      </c>
      <c r="P184" s="77" t="s">
        <v>289</v>
      </c>
      <c r="Q184" s="77" t="s">
        <v>290</v>
      </c>
      <c r="R184" s="77" t="s">
        <v>42</v>
      </c>
      <c r="S184" s="77"/>
      <c r="T184" s="82"/>
      <c r="U184" s="66"/>
    </row>
    <row r="185" spans="1:21" s="104" customFormat="1" ht="28.9" customHeight="1">
      <c r="A185" s="80">
        <v>2021</v>
      </c>
      <c r="B185" s="77">
        <v>3</v>
      </c>
      <c r="C185" s="77" t="s">
        <v>15</v>
      </c>
      <c r="D185" s="98" t="s">
        <v>412</v>
      </c>
      <c r="E185" s="81" t="s">
        <v>40</v>
      </c>
      <c r="F185" s="145" t="s">
        <v>1597</v>
      </c>
      <c r="G185" s="77" t="s">
        <v>364</v>
      </c>
      <c r="H185" s="77" t="s">
        <v>44</v>
      </c>
      <c r="I185" s="94"/>
      <c r="J185" s="94"/>
      <c r="K185" s="94"/>
      <c r="L185" s="94">
        <v>150000000</v>
      </c>
      <c r="M185" s="94"/>
      <c r="N185" s="94"/>
      <c r="O185" s="98" t="s">
        <v>400</v>
      </c>
      <c r="P185" s="77" t="s">
        <v>413</v>
      </c>
      <c r="Q185" s="77" t="s">
        <v>414</v>
      </c>
      <c r="R185" s="77" t="s">
        <v>403</v>
      </c>
      <c r="S185" s="77"/>
      <c r="T185" s="82"/>
    </row>
    <row r="186" spans="1:21" s="104" customFormat="1" ht="28.9" customHeight="1">
      <c r="A186" s="80">
        <v>2021</v>
      </c>
      <c r="B186" s="77">
        <v>3</v>
      </c>
      <c r="C186" s="77" t="s">
        <v>15</v>
      </c>
      <c r="D186" s="98" t="s">
        <v>415</v>
      </c>
      <c r="E186" s="81" t="s">
        <v>273</v>
      </c>
      <c r="F186" s="145" t="s">
        <v>1597</v>
      </c>
      <c r="G186" s="77" t="s">
        <v>416</v>
      </c>
      <c r="H186" s="77" t="s">
        <v>44</v>
      </c>
      <c r="I186" s="94"/>
      <c r="J186" s="94"/>
      <c r="K186" s="94"/>
      <c r="L186" s="94">
        <v>100000000</v>
      </c>
      <c r="M186" s="94"/>
      <c r="N186" s="94"/>
      <c r="O186" s="98" t="s">
        <v>400</v>
      </c>
      <c r="P186" s="77" t="s">
        <v>413</v>
      </c>
      <c r="Q186" s="77" t="s">
        <v>417</v>
      </c>
      <c r="R186" s="77" t="s">
        <v>42</v>
      </c>
      <c r="S186" s="77"/>
      <c r="T186" s="82"/>
    </row>
    <row r="187" spans="1:21" s="104" customFormat="1" ht="28.9" customHeight="1">
      <c r="A187" s="80">
        <v>2021</v>
      </c>
      <c r="B187" s="77">
        <v>3</v>
      </c>
      <c r="C187" s="77" t="s">
        <v>418</v>
      </c>
      <c r="D187" s="98" t="s">
        <v>419</v>
      </c>
      <c r="E187" s="81" t="s">
        <v>273</v>
      </c>
      <c r="F187" s="145" t="s">
        <v>1597</v>
      </c>
      <c r="G187" s="77" t="s">
        <v>19</v>
      </c>
      <c r="H187" s="77" t="s">
        <v>44</v>
      </c>
      <c r="I187" s="94"/>
      <c r="J187" s="94"/>
      <c r="K187" s="94"/>
      <c r="L187" s="94">
        <v>120000000</v>
      </c>
      <c r="M187" s="94"/>
      <c r="N187" s="94"/>
      <c r="O187" s="98" t="s">
        <v>400</v>
      </c>
      <c r="P187" s="77" t="s">
        <v>413</v>
      </c>
      <c r="Q187" s="77" t="s">
        <v>414</v>
      </c>
      <c r="R187" s="77" t="s">
        <v>42</v>
      </c>
      <c r="S187" s="77"/>
      <c r="T187" s="82"/>
    </row>
    <row r="188" spans="1:21" s="104" customFormat="1" ht="28.9" customHeight="1">
      <c r="A188" s="115">
        <v>2021</v>
      </c>
      <c r="B188" s="116">
        <v>3</v>
      </c>
      <c r="C188" s="116" t="s">
        <v>15</v>
      </c>
      <c r="D188" s="117" t="s">
        <v>843</v>
      </c>
      <c r="E188" s="116" t="s">
        <v>40</v>
      </c>
      <c r="F188" s="145" t="s">
        <v>1597</v>
      </c>
      <c r="G188" s="116" t="s">
        <v>20</v>
      </c>
      <c r="H188" s="116" t="s">
        <v>44</v>
      </c>
      <c r="I188" s="118">
        <v>1300000000</v>
      </c>
      <c r="J188" s="118">
        <v>1100000000</v>
      </c>
      <c r="K188" s="118"/>
      <c r="L188" s="118">
        <f>SUM(I188:K188)</f>
        <v>2400000000</v>
      </c>
      <c r="M188" s="118">
        <v>2400000000</v>
      </c>
      <c r="N188" s="118"/>
      <c r="O188" s="117" t="s">
        <v>831</v>
      </c>
      <c r="P188" s="116" t="s">
        <v>844</v>
      </c>
      <c r="Q188" s="116" t="s">
        <v>845</v>
      </c>
      <c r="R188" s="116" t="s">
        <v>135</v>
      </c>
      <c r="S188" s="116"/>
      <c r="T188" s="119"/>
    </row>
    <row r="189" spans="1:21" s="104" customFormat="1" ht="28.9" customHeight="1">
      <c r="A189" s="115">
        <v>2021</v>
      </c>
      <c r="B189" s="116">
        <v>3</v>
      </c>
      <c r="C189" s="116" t="s">
        <v>15</v>
      </c>
      <c r="D189" s="117" t="s">
        <v>846</v>
      </c>
      <c r="E189" s="116" t="s">
        <v>40</v>
      </c>
      <c r="F189" s="145" t="s">
        <v>1597</v>
      </c>
      <c r="G189" s="116" t="s">
        <v>369</v>
      </c>
      <c r="H189" s="116" t="s">
        <v>44</v>
      </c>
      <c r="I189" s="118">
        <v>150000000</v>
      </c>
      <c r="J189" s="118"/>
      <c r="K189" s="118"/>
      <c r="L189" s="118">
        <f>SUM(I189:K189)</f>
        <v>150000000</v>
      </c>
      <c r="M189" s="118"/>
      <c r="N189" s="118"/>
      <c r="O189" s="117" t="s">
        <v>817</v>
      </c>
      <c r="P189" s="116" t="s">
        <v>818</v>
      </c>
      <c r="Q189" s="116" t="s">
        <v>820</v>
      </c>
      <c r="R189" s="116"/>
      <c r="S189" s="116"/>
      <c r="T189" s="119"/>
    </row>
    <row r="190" spans="1:21" s="104" customFormat="1" ht="28.9" customHeight="1">
      <c r="A190" s="80">
        <v>2021</v>
      </c>
      <c r="B190" s="77">
        <v>3</v>
      </c>
      <c r="C190" s="77" t="s">
        <v>15</v>
      </c>
      <c r="D190" s="128" t="s">
        <v>1815</v>
      </c>
      <c r="E190" s="81" t="s">
        <v>40</v>
      </c>
      <c r="F190" s="145" t="s">
        <v>1597</v>
      </c>
      <c r="G190" s="77" t="s">
        <v>176</v>
      </c>
      <c r="H190" s="77" t="s">
        <v>44</v>
      </c>
      <c r="I190" s="94">
        <v>110000000</v>
      </c>
      <c r="J190" s="94"/>
      <c r="K190" s="94"/>
      <c r="L190" s="94">
        <f>SUM(I190:K190)</f>
        <v>110000000</v>
      </c>
      <c r="M190" s="94"/>
      <c r="N190" s="94"/>
      <c r="O190" s="98" t="s">
        <v>1817</v>
      </c>
      <c r="P190" s="77" t="s">
        <v>1819</v>
      </c>
      <c r="Q190" s="77" t="s">
        <v>1820</v>
      </c>
      <c r="R190" s="77"/>
      <c r="S190" s="77"/>
      <c r="T190" s="82"/>
    </row>
    <row r="191" spans="1:21" s="104" customFormat="1" ht="28.9" customHeight="1">
      <c r="A191" s="80">
        <v>2021</v>
      </c>
      <c r="B191" s="77">
        <v>3</v>
      </c>
      <c r="C191" s="77" t="s">
        <v>15</v>
      </c>
      <c r="D191" s="98" t="s">
        <v>1875</v>
      </c>
      <c r="E191" s="81" t="s">
        <v>40</v>
      </c>
      <c r="F191" s="145" t="s">
        <v>1597</v>
      </c>
      <c r="G191" s="77" t="s">
        <v>16</v>
      </c>
      <c r="H191" s="77" t="s">
        <v>44</v>
      </c>
      <c r="I191" s="94">
        <v>20000000</v>
      </c>
      <c r="J191" s="94"/>
      <c r="K191" s="94"/>
      <c r="L191" s="94">
        <v>20000000</v>
      </c>
      <c r="M191" s="94"/>
      <c r="N191" s="94"/>
      <c r="O191" s="98" t="s">
        <v>1816</v>
      </c>
      <c r="P191" s="77" t="s">
        <v>1876</v>
      </c>
      <c r="Q191" s="77" t="s">
        <v>1877</v>
      </c>
      <c r="R191" s="77" t="s">
        <v>135</v>
      </c>
      <c r="S191" s="77"/>
      <c r="T191" s="82"/>
    </row>
    <row r="192" spans="1:21" s="104" customFormat="1" ht="28.9" customHeight="1">
      <c r="A192" s="80">
        <v>2021</v>
      </c>
      <c r="B192" s="77">
        <v>3</v>
      </c>
      <c r="C192" s="77" t="s">
        <v>15</v>
      </c>
      <c r="D192" s="98" t="s">
        <v>1883</v>
      </c>
      <c r="E192" s="81" t="s">
        <v>40</v>
      </c>
      <c r="F192" s="145" t="s">
        <v>1597</v>
      </c>
      <c r="G192" s="77" t="s">
        <v>16</v>
      </c>
      <c r="H192" s="77" t="s">
        <v>44</v>
      </c>
      <c r="I192" s="94">
        <v>50000000</v>
      </c>
      <c r="J192" s="94"/>
      <c r="K192" s="94"/>
      <c r="L192" s="94">
        <v>50000000</v>
      </c>
      <c r="M192" s="94"/>
      <c r="N192" s="94"/>
      <c r="O192" s="98" t="s">
        <v>1884</v>
      </c>
      <c r="P192" s="77" t="s">
        <v>1876</v>
      </c>
      <c r="Q192" s="77" t="s">
        <v>1877</v>
      </c>
      <c r="R192" s="77" t="s">
        <v>135</v>
      </c>
      <c r="S192" s="77"/>
      <c r="T192" s="82"/>
    </row>
    <row r="193" spans="1:20" s="104" customFormat="1" ht="28.9" customHeight="1">
      <c r="A193" s="80">
        <v>2021</v>
      </c>
      <c r="B193" s="77">
        <v>3</v>
      </c>
      <c r="C193" s="77" t="s">
        <v>15</v>
      </c>
      <c r="D193" s="98" t="s">
        <v>1885</v>
      </c>
      <c r="E193" s="81" t="s">
        <v>40</v>
      </c>
      <c r="F193" s="145" t="s">
        <v>1597</v>
      </c>
      <c r="G193" s="77" t="s">
        <v>16</v>
      </c>
      <c r="H193" s="77" t="s">
        <v>44</v>
      </c>
      <c r="I193" s="94">
        <v>50000000</v>
      </c>
      <c r="J193" s="94"/>
      <c r="K193" s="94"/>
      <c r="L193" s="94">
        <v>50000000</v>
      </c>
      <c r="M193" s="94"/>
      <c r="N193" s="94"/>
      <c r="O193" s="98" t="s">
        <v>1825</v>
      </c>
      <c r="P193" s="77" t="s">
        <v>1886</v>
      </c>
      <c r="Q193" s="77" t="s">
        <v>1887</v>
      </c>
      <c r="R193" s="77" t="s">
        <v>135</v>
      </c>
      <c r="S193" s="77"/>
      <c r="T193" s="82"/>
    </row>
    <row r="194" spans="1:20" s="104" customFormat="1" ht="28.9" customHeight="1">
      <c r="A194" s="80">
        <v>2021</v>
      </c>
      <c r="B194" s="77">
        <v>3</v>
      </c>
      <c r="C194" s="77" t="s">
        <v>15</v>
      </c>
      <c r="D194" s="98" t="s">
        <v>1888</v>
      </c>
      <c r="E194" s="81" t="s">
        <v>40</v>
      </c>
      <c r="F194" s="145" t="s">
        <v>1597</v>
      </c>
      <c r="G194" s="77" t="s">
        <v>16</v>
      </c>
      <c r="H194" s="77" t="s">
        <v>44</v>
      </c>
      <c r="I194" s="94">
        <v>50000000</v>
      </c>
      <c r="J194" s="94"/>
      <c r="K194" s="94"/>
      <c r="L194" s="94">
        <v>50000000</v>
      </c>
      <c r="M194" s="94"/>
      <c r="N194" s="94"/>
      <c r="O194" s="98" t="s">
        <v>1816</v>
      </c>
      <c r="P194" s="77" t="s">
        <v>1886</v>
      </c>
      <c r="Q194" s="77" t="s">
        <v>1889</v>
      </c>
      <c r="R194" s="77" t="s">
        <v>135</v>
      </c>
      <c r="S194" s="77"/>
      <c r="T194" s="82"/>
    </row>
    <row r="195" spans="1:20" s="104" customFormat="1" ht="28.9" customHeight="1">
      <c r="A195" s="80">
        <v>2021</v>
      </c>
      <c r="B195" s="77">
        <v>3</v>
      </c>
      <c r="C195" s="77" t="s">
        <v>15</v>
      </c>
      <c r="D195" s="98" t="s">
        <v>1890</v>
      </c>
      <c r="E195" s="81" t="s">
        <v>40</v>
      </c>
      <c r="F195" s="145" t="s">
        <v>1597</v>
      </c>
      <c r="G195" s="77" t="s">
        <v>16</v>
      </c>
      <c r="H195" s="77" t="s">
        <v>44</v>
      </c>
      <c r="I195" s="94">
        <v>50000000</v>
      </c>
      <c r="J195" s="94"/>
      <c r="K195" s="94"/>
      <c r="L195" s="94">
        <v>50000000</v>
      </c>
      <c r="M195" s="94"/>
      <c r="N195" s="94"/>
      <c r="O195" s="98" t="s">
        <v>1816</v>
      </c>
      <c r="P195" s="77" t="s">
        <v>1891</v>
      </c>
      <c r="Q195" s="77" t="s">
        <v>1889</v>
      </c>
      <c r="R195" s="77" t="s">
        <v>135</v>
      </c>
      <c r="S195" s="77"/>
      <c r="T195" s="82"/>
    </row>
    <row r="196" spans="1:20" s="104" customFormat="1" ht="28.9" customHeight="1">
      <c r="A196" s="80">
        <v>2021</v>
      </c>
      <c r="B196" s="77">
        <v>3</v>
      </c>
      <c r="C196" s="77" t="s">
        <v>15</v>
      </c>
      <c r="D196" s="98" t="s">
        <v>1892</v>
      </c>
      <c r="E196" s="81" t="s">
        <v>40</v>
      </c>
      <c r="F196" s="145" t="s">
        <v>1597</v>
      </c>
      <c r="G196" s="77" t="s">
        <v>16</v>
      </c>
      <c r="H196" s="77" t="s">
        <v>44</v>
      </c>
      <c r="I196" s="94">
        <v>110000000</v>
      </c>
      <c r="J196" s="94"/>
      <c r="K196" s="94"/>
      <c r="L196" s="94">
        <v>110000000</v>
      </c>
      <c r="M196" s="94"/>
      <c r="N196" s="94"/>
      <c r="O196" s="98" t="s">
        <v>1816</v>
      </c>
      <c r="P196" s="77" t="s">
        <v>1876</v>
      </c>
      <c r="Q196" s="77" t="s">
        <v>1877</v>
      </c>
      <c r="R196" s="77" t="s">
        <v>135</v>
      </c>
      <c r="S196" s="77"/>
      <c r="T196" s="82"/>
    </row>
    <row r="197" spans="1:20" s="104" customFormat="1" ht="28.9" customHeight="1">
      <c r="A197" s="80">
        <v>2021</v>
      </c>
      <c r="B197" s="77">
        <v>3</v>
      </c>
      <c r="C197" s="77" t="s">
        <v>15</v>
      </c>
      <c r="D197" s="98" t="s">
        <v>1893</v>
      </c>
      <c r="E197" s="81" t="s">
        <v>40</v>
      </c>
      <c r="F197" s="145" t="s">
        <v>1597</v>
      </c>
      <c r="G197" s="77" t="s">
        <v>16</v>
      </c>
      <c r="H197" s="77" t="s">
        <v>44</v>
      </c>
      <c r="I197" s="94">
        <v>110000000</v>
      </c>
      <c r="J197" s="94"/>
      <c r="K197" s="94"/>
      <c r="L197" s="94">
        <v>110000000</v>
      </c>
      <c r="M197" s="94"/>
      <c r="N197" s="94"/>
      <c r="O197" s="98" t="s">
        <v>1825</v>
      </c>
      <c r="P197" s="77" t="s">
        <v>1876</v>
      </c>
      <c r="Q197" s="77" t="s">
        <v>1894</v>
      </c>
      <c r="R197" s="77" t="s">
        <v>135</v>
      </c>
      <c r="S197" s="77"/>
      <c r="T197" s="82"/>
    </row>
    <row r="198" spans="1:20" s="104" customFormat="1" ht="28.9" customHeight="1">
      <c r="A198" s="80">
        <v>2021</v>
      </c>
      <c r="B198" s="77">
        <v>3</v>
      </c>
      <c r="C198" s="77" t="s">
        <v>15</v>
      </c>
      <c r="D198" s="98" t="s">
        <v>1895</v>
      </c>
      <c r="E198" s="81" t="s">
        <v>40</v>
      </c>
      <c r="F198" s="145" t="s">
        <v>1597</v>
      </c>
      <c r="G198" s="77" t="s">
        <v>16</v>
      </c>
      <c r="H198" s="77" t="s">
        <v>44</v>
      </c>
      <c r="I198" s="94">
        <v>110000000</v>
      </c>
      <c r="J198" s="94"/>
      <c r="K198" s="94"/>
      <c r="L198" s="94">
        <v>110000000</v>
      </c>
      <c r="M198" s="94"/>
      <c r="N198" s="94"/>
      <c r="O198" s="98" t="s">
        <v>1825</v>
      </c>
      <c r="P198" s="77" t="s">
        <v>1876</v>
      </c>
      <c r="Q198" s="77" t="s">
        <v>1894</v>
      </c>
      <c r="R198" s="77" t="s">
        <v>135</v>
      </c>
      <c r="S198" s="77"/>
      <c r="T198" s="82"/>
    </row>
    <row r="199" spans="1:20" s="104" customFormat="1" ht="28.9" customHeight="1">
      <c r="A199" s="80">
        <v>2021</v>
      </c>
      <c r="B199" s="77">
        <v>3</v>
      </c>
      <c r="C199" s="77" t="s">
        <v>15</v>
      </c>
      <c r="D199" s="98" t="s">
        <v>1896</v>
      </c>
      <c r="E199" s="81" t="s">
        <v>40</v>
      </c>
      <c r="F199" s="145" t="s">
        <v>1597</v>
      </c>
      <c r="G199" s="77" t="s">
        <v>16</v>
      </c>
      <c r="H199" s="77" t="s">
        <v>44</v>
      </c>
      <c r="I199" s="94">
        <v>110000000</v>
      </c>
      <c r="J199" s="94"/>
      <c r="K199" s="94"/>
      <c r="L199" s="94">
        <v>110000000</v>
      </c>
      <c r="M199" s="94"/>
      <c r="N199" s="94"/>
      <c r="O199" s="98" t="s">
        <v>1825</v>
      </c>
      <c r="P199" s="77" t="s">
        <v>1897</v>
      </c>
      <c r="Q199" s="77" t="s">
        <v>1894</v>
      </c>
      <c r="R199" s="77" t="s">
        <v>135</v>
      </c>
      <c r="S199" s="77"/>
      <c r="T199" s="82"/>
    </row>
    <row r="200" spans="1:20" s="104" customFormat="1" ht="28.9" customHeight="1">
      <c r="A200" s="80">
        <v>2021</v>
      </c>
      <c r="B200" s="77">
        <v>3</v>
      </c>
      <c r="C200" s="77" t="s">
        <v>15</v>
      </c>
      <c r="D200" s="98" t="s">
        <v>1898</v>
      </c>
      <c r="E200" s="81" t="s">
        <v>40</v>
      </c>
      <c r="F200" s="145" t="s">
        <v>1597</v>
      </c>
      <c r="G200" s="77" t="s">
        <v>16</v>
      </c>
      <c r="H200" s="77" t="s">
        <v>44</v>
      </c>
      <c r="I200" s="94">
        <v>110000000</v>
      </c>
      <c r="J200" s="94"/>
      <c r="K200" s="94"/>
      <c r="L200" s="94">
        <v>110000000</v>
      </c>
      <c r="M200" s="94"/>
      <c r="N200" s="94"/>
      <c r="O200" s="98" t="s">
        <v>1816</v>
      </c>
      <c r="P200" s="77" t="s">
        <v>1876</v>
      </c>
      <c r="Q200" s="77" t="s">
        <v>1899</v>
      </c>
      <c r="R200" s="77" t="s">
        <v>135</v>
      </c>
      <c r="S200" s="77"/>
      <c r="T200" s="82"/>
    </row>
    <row r="201" spans="1:20" s="104" customFormat="1" ht="28.9" customHeight="1">
      <c r="A201" s="80">
        <v>2021</v>
      </c>
      <c r="B201" s="77">
        <v>3</v>
      </c>
      <c r="C201" s="77" t="s">
        <v>15</v>
      </c>
      <c r="D201" s="98" t="s">
        <v>1900</v>
      </c>
      <c r="E201" s="81" t="s">
        <v>40</v>
      </c>
      <c r="F201" s="145" t="s">
        <v>1597</v>
      </c>
      <c r="G201" s="77" t="s">
        <v>16</v>
      </c>
      <c r="H201" s="77" t="s">
        <v>44</v>
      </c>
      <c r="I201" s="94">
        <v>110000000</v>
      </c>
      <c r="J201" s="94"/>
      <c r="K201" s="94"/>
      <c r="L201" s="94">
        <v>110000000</v>
      </c>
      <c r="M201" s="94"/>
      <c r="N201" s="94"/>
      <c r="O201" s="98" t="s">
        <v>1816</v>
      </c>
      <c r="P201" s="77" t="s">
        <v>1901</v>
      </c>
      <c r="Q201" s="77" t="s">
        <v>1894</v>
      </c>
      <c r="R201" s="77" t="s">
        <v>135</v>
      </c>
      <c r="S201" s="77"/>
      <c r="T201" s="82"/>
    </row>
    <row r="202" spans="1:20" s="104" customFormat="1" ht="28.9" customHeight="1">
      <c r="A202" s="80">
        <v>2021</v>
      </c>
      <c r="B202" s="77">
        <v>3</v>
      </c>
      <c r="C202" s="77" t="s">
        <v>15</v>
      </c>
      <c r="D202" s="98" t="s">
        <v>1902</v>
      </c>
      <c r="E202" s="81" t="s">
        <v>40</v>
      </c>
      <c r="F202" s="145" t="s">
        <v>1597</v>
      </c>
      <c r="G202" s="77" t="s">
        <v>16</v>
      </c>
      <c r="H202" s="77" t="s">
        <v>44</v>
      </c>
      <c r="I202" s="94">
        <v>110000000</v>
      </c>
      <c r="J202" s="94"/>
      <c r="K202" s="94"/>
      <c r="L202" s="94">
        <v>110000000</v>
      </c>
      <c r="M202" s="94"/>
      <c r="N202" s="94"/>
      <c r="O202" s="98" t="s">
        <v>1816</v>
      </c>
      <c r="P202" s="77" t="s">
        <v>1876</v>
      </c>
      <c r="Q202" s="77" t="s">
        <v>1894</v>
      </c>
      <c r="R202" s="77" t="s">
        <v>135</v>
      </c>
      <c r="S202" s="77"/>
      <c r="T202" s="82"/>
    </row>
    <row r="203" spans="1:20" s="104" customFormat="1" ht="28.9" customHeight="1">
      <c r="A203" s="80">
        <v>2021</v>
      </c>
      <c r="B203" s="77">
        <v>3</v>
      </c>
      <c r="C203" s="77" t="s">
        <v>15</v>
      </c>
      <c r="D203" s="98" t="s">
        <v>1903</v>
      </c>
      <c r="E203" s="81" t="s">
        <v>40</v>
      </c>
      <c r="F203" s="145" t="s">
        <v>1597</v>
      </c>
      <c r="G203" s="77" t="s">
        <v>16</v>
      </c>
      <c r="H203" s="77" t="s">
        <v>44</v>
      </c>
      <c r="I203" s="94">
        <v>110000000</v>
      </c>
      <c r="J203" s="94"/>
      <c r="K203" s="94"/>
      <c r="L203" s="94">
        <v>110000000</v>
      </c>
      <c r="M203" s="94"/>
      <c r="N203" s="94"/>
      <c r="O203" s="98" t="s">
        <v>1816</v>
      </c>
      <c r="P203" s="77" t="s">
        <v>1876</v>
      </c>
      <c r="Q203" s="77" t="s">
        <v>1894</v>
      </c>
      <c r="R203" s="77" t="s">
        <v>135</v>
      </c>
      <c r="S203" s="77"/>
      <c r="T203" s="82"/>
    </row>
    <row r="204" spans="1:20" s="104" customFormat="1" ht="28.9" customHeight="1">
      <c r="A204" s="80">
        <v>2021</v>
      </c>
      <c r="B204" s="77">
        <v>3</v>
      </c>
      <c r="C204" s="77" t="s">
        <v>15</v>
      </c>
      <c r="D204" s="98" t="s">
        <v>1904</v>
      </c>
      <c r="E204" s="81" t="s">
        <v>40</v>
      </c>
      <c r="F204" s="145" t="s">
        <v>1597</v>
      </c>
      <c r="G204" s="77" t="s">
        <v>16</v>
      </c>
      <c r="H204" s="77" t="s">
        <v>44</v>
      </c>
      <c r="I204" s="94">
        <v>110000000</v>
      </c>
      <c r="J204" s="94"/>
      <c r="K204" s="94"/>
      <c r="L204" s="94">
        <v>110000000</v>
      </c>
      <c r="M204" s="94"/>
      <c r="N204" s="94"/>
      <c r="O204" s="98" t="s">
        <v>1816</v>
      </c>
      <c r="P204" s="77" t="s">
        <v>1876</v>
      </c>
      <c r="Q204" s="77" t="s">
        <v>1894</v>
      </c>
      <c r="R204" s="77" t="s">
        <v>135</v>
      </c>
      <c r="S204" s="77"/>
      <c r="T204" s="82"/>
    </row>
    <row r="205" spans="1:20" s="104" customFormat="1" ht="28.9" customHeight="1">
      <c r="A205" s="80">
        <v>2021</v>
      </c>
      <c r="B205" s="77">
        <v>3</v>
      </c>
      <c r="C205" s="77" t="s">
        <v>15</v>
      </c>
      <c r="D205" s="98" t="s">
        <v>1911</v>
      </c>
      <c r="E205" s="81" t="s">
        <v>40</v>
      </c>
      <c r="F205" s="145" t="s">
        <v>1597</v>
      </c>
      <c r="G205" s="77" t="s">
        <v>16</v>
      </c>
      <c r="H205" s="77" t="s">
        <v>44</v>
      </c>
      <c r="I205" s="94">
        <v>50000000</v>
      </c>
      <c r="J205" s="94"/>
      <c r="K205" s="94"/>
      <c r="L205" s="94">
        <v>50000000</v>
      </c>
      <c r="M205" s="94"/>
      <c r="N205" s="94"/>
      <c r="O205" s="98" t="s">
        <v>1816</v>
      </c>
      <c r="P205" s="77" t="s">
        <v>1876</v>
      </c>
      <c r="Q205" s="77" t="s">
        <v>1894</v>
      </c>
      <c r="R205" s="77" t="s">
        <v>135</v>
      </c>
      <c r="S205" s="77"/>
      <c r="T205" s="82"/>
    </row>
    <row r="206" spans="1:20" s="104" customFormat="1" ht="28.9" customHeight="1">
      <c r="A206" s="80">
        <v>2021</v>
      </c>
      <c r="B206" s="77">
        <v>3</v>
      </c>
      <c r="C206" s="77" t="s">
        <v>15</v>
      </c>
      <c r="D206" s="98" t="s">
        <v>1912</v>
      </c>
      <c r="E206" s="81" t="s">
        <v>40</v>
      </c>
      <c r="F206" s="145" t="s">
        <v>1597</v>
      </c>
      <c r="G206" s="77" t="s">
        <v>16</v>
      </c>
      <c r="H206" s="77" t="s">
        <v>44</v>
      </c>
      <c r="I206" s="94">
        <v>100000000</v>
      </c>
      <c r="J206" s="94"/>
      <c r="K206" s="94"/>
      <c r="L206" s="94">
        <v>100000000</v>
      </c>
      <c r="M206" s="94"/>
      <c r="N206" s="94"/>
      <c r="O206" s="98" t="s">
        <v>1816</v>
      </c>
      <c r="P206" s="77" t="s">
        <v>1876</v>
      </c>
      <c r="Q206" s="77" t="s">
        <v>1894</v>
      </c>
      <c r="R206" s="77" t="s">
        <v>135</v>
      </c>
      <c r="S206" s="77"/>
      <c r="T206" s="82"/>
    </row>
    <row r="207" spans="1:20" s="104" customFormat="1" ht="28.9" customHeight="1">
      <c r="A207" s="80">
        <v>2021</v>
      </c>
      <c r="B207" s="77">
        <v>3</v>
      </c>
      <c r="C207" s="77" t="s">
        <v>15</v>
      </c>
      <c r="D207" s="98" t="s">
        <v>1913</v>
      </c>
      <c r="E207" s="81" t="s">
        <v>40</v>
      </c>
      <c r="F207" s="145" t="s">
        <v>1597</v>
      </c>
      <c r="G207" s="77" t="s">
        <v>16</v>
      </c>
      <c r="H207" s="77" t="s">
        <v>44</v>
      </c>
      <c r="I207" s="94">
        <v>100000000</v>
      </c>
      <c r="J207" s="94"/>
      <c r="K207" s="94"/>
      <c r="L207" s="94">
        <v>100000000</v>
      </c>
      <c r="M207" s="94"/>
      <c r="N207" s="94"/>
      <c r="O207" s="98" t="s">
        <v>1816</v>
      </c>
      <c r="P207" s="77" t="s">
        <v>1876</v>
      </c>
      <c r="Q207" s="77" t="s">
        <v>1894</v>
      </c>
      <c r="R207" s="77" t="s">
        <v>135</v>
      </c>
      <c r="S207" s="77"/>
      <c r="T207" s="82"/>
    </row>
    <row r="208" spans="1:20" s="104" customFormat="1" ht="28.9" customHeight="1">
      <c r="A208" s="80">
        <v>2021</v>
      </c>
      <c r="B208" s="77">
        <v>3</v>
      </c>
      <c r="C208" s="77" t="s">
        <v>15</v>
      </c>
      <c r="D208" s="98" t="s">
        <v>1914</v>
      </c>
      <c r="E208" s="81" t="s">
        <v>40</v>
      </c>
      <c r="F208" s="145" t="s">
        <v>1597</v>
      </c>
      <c r="G208" s="77" t="s">
        <v>16</v>
      </c>
      <c r="H208" s="77" t="s">
        <v>44</v>
      </c>
      <c r="I208" s="94">
        <v>100000000</v>
      </c>
      <c r="J208" s="94"/>
      <c r="K208" s="94"/>
      <c r="L208" s="94">
        <v>100000000</v>
      </c>
      <c r="M208" s="94"/>
      <c r="N208" s="94"/>
      <c r="O208" s="98" t="s">
        <v>1816</v>
      </c>
      <c r="P208" s="77" t="s">
        <v>1876</v>
      </c>
      <c r="Q208" s="77" t="s">
        <v>1894</v>
      </c>
      <c r="R208" s="77" t="s">
        <v>135</v>
      </c>
      <c r="S208" s="77"/>
      <c r="T208" s="82"/>
    </row>
    <row r="209" spans="1:21" s="104" customFormat="1" ht="28.9" customHeight="1">
      <c r="A209" s="80">
        <v>2021</v>
      </c>
      <c r="B209" s="77">
        <v>3</v>
      </c>
      <c r="C209" s="77" t="s">
        <v>15</v>
      </c>
      <c r="D209" s="98" t="s">
        <v>1915</v>
      </c>
      <c r="E209" s="81" t="s">
        <v>40</v>
      </c>
      <c r="F209" s="145" t="s">
        <v>1597</v>
      </c>
      <c r="G209" s="77" t="s">
        <v>16</v>
      </c>
      <c r="H209" s="77" t="s">
        <v>44</v>
      </c>
      <c r="I209" s="94">
        <v>100000000</v>
      </c>
      <c r="J209" s="94"/>
      <c r="K209" s="94"/>
      <c r="L209" s="94">
        <v>100000000</v>
      </c>
      <c r="M209" s="94"/>
      <c r="N209" s="94"/>
      <c r="O209" s="98" t="s">
        <v>1816</v>
      </c>
      <c r="P209" s="77" t="s">
        <v>1916</v>
      </c>
      <c r="Q209" s="77" t="s">
        <v>1894</v>
      </c>
      <c r="R209" s="77" t="s">
        <v>135</v>
      </c>
      <c r="S209" s="77"/>
      <c r="T209" s="82"/>
    </row>
    <row r="210" spans="1:21" s="104" customFormat="1" ht="28.9" customHeight="1">
      <c r="A210" s="80">
        <v>2021</v>
      </c>
      <c r="B210" s="77">
        <v>3</v>
      </c>
      <c r="C210" s="77" t="s">
        <v>15</v>
      </c>
      <c r="D210" s="98" t="s">
        <v>1920</v>
      </c>
      <c r="E210" s="81" t="s">
        <v>40</v>
      </c>
      <c r="F210" s="145" t="s">
        <v>1597</v>
      </c>
      <c r="G210" s="77" t="s">
        <v>16</v>
      </c>
      <c r="H210" s="77" t="s">
        <v>44</v>
      </c>
      <c r="I210" s="94">
        <v>200000000</v>
      </c>
      <c r="J210" s="94"/>
      <c r="K210" s="94"/>
      <c r="L210" s="94">
        <v>200000000</v>
      </c>
      <c r="M210" s="94"/>
      <c r="N210" s="94"/>
      <c r="O210" s="98" t="s">
        <v>1816</v>
      </c>
      <c r="P210" s="77" t="s">
        <v>1879</v>
      </c>
      <c r="Q210" s="77" t="s">
        <v>1889</v>
      </c>
      <c r="R210" s="77" t="s">
        <v>135</v>
      </c>
      <c r="S210" s="77"/>
      <c r="T210" s="82"/>
    </row>
    <row r="211" spans="1:21" s="104" customFormat="1" ht="28.9" customHeight="1">
      <c r="A211" s="80">
        <v>2021</v>
      </c>
      <c r="B211" s="77">
        <v>3</v>
      </c>
      <c r="C211" s="77" t="s">
        <v>15</v>
      </c>
      <c r="D211" s="98" t="s">
        <v>1925</v>
      </c>
      <c r="E211" s="81" t="s">
        <v>40</v>
      </c>
      <c r="F211" s="145" t="s">
        <v>1597</v>
      </c>
      <c r="G211" s="77" t="s">
        <v>16</v>
      </c>
      <c r="H211" s="77" t="s">
        <v>112</v>
      </c>
      <c r="I211" s="94">
        <v>20000000</v>
      </c>
      <c r="J211" s="94"/>
      <c r="K211" s="94"/>
      <c r="L211" s="94">
        <v>20000000</v>
      </c>
      <c r="M211" s="94"/>
      <c r="N211" s="94"/>
      <c r="O211" s="77" t="s">
        <v>1816</v>
      </c>
      <c r="P211" s="77" t="s">
        <v>1926</v>
      </c>
      <c r="Q211" s="77" t="s">
        <v>1927</v>
      </c>
      <c r="R211" s="77" t="s">
        <v>135</v>
      </c>
      <c r="S211" s="77"/>
      <c r="T211" s="130" t="s">
        <v>1928</v>
      </c>
    </row>
    <row r="212" spans="1:21" s="104" customFormat="1" ht="28.9" customHeight="1">
      <c r="A212" s="80">
        <v>2021</v>
      </c>
      <c r="B212" s="77">
        <v>3</v>
      </c>
      <c r="C212" s="77" t="s">
        <v>15</v>
      </c>
      <c r="D212" s="98" t="s">
        <v>1922</v>
      </c>
      <c r="E212" s="81" t="s">
        <v>40</v>
      </c>
      <c r="F212" s="145" t="s">
        <v>1597</v>
      </c>
      <c r="G212" s="77" t="s">
        <v>16</v>
      </c>
      <c r="H212" s="77" t="s">
        <v>44</v>
      </c>
      <c r="I212" s="94">
        <v>50000000</v>
      </c>
      <c r="J212" s="94"/>
      <c r="K212" s="94"/>
      <c r="L212" s="94">
        <v>50000000</v>
      </c>
      <c r="M212" s="94"/>
      <c r="N212" s="94"/>
      <c r="O212" s="98" t="s">
        <v>1816</v>
      </c>
      <c r="P212" s="77" t="s">
        <v>1879</v>
      </c>
      <c r="Q212" s="77" t="s">
        <v>1889</v>
      </c>
      <c r="R212" s="77" t="s">
        <v>135</v>
      </c>
      <c r="S212" s="77"/>
      <c r="T212" s="82"/>
    </row>
    <row r="213" spans="1:21" s="104" customFormat="1" ht="28.9" customHeight="1">
      <c r="A213" s="80">
        <v>2021</v>
      </c>
      <c r="B213" s="77">
        <v>3</v>
      </c>
      <c r="C213" s="77" t="s">
        <v>15</v>
      </c>
      <c r="D213" s="98" t="s">
        <v>1923</v>
      </c>
      <c r="E213" s="81" t="s">
        <v>40</v>
      </c>
      <c r="F213" s="145" t="s">
        <v>1597</v>
      </c>
      <c r="G213" s="77" t="s">
        <v>16</v>
      </c>
      <c r="H213" s="77" t="s">
        <v>44</v>
      </c>
      <c r="I213" s="94">
        <v>90000000</v>
      </c>
      <c r="J213" s="94">
        <v>10000000</v>
      </c>
      <c r="K213" s="94"/>
      <c r="L213" s="94">
        <v>100000000</v>
      </c>
      <c r="M213" s="94"/>
      <c r="N213" s="94"/>
      <c r="O213" s="98" t="s">
        <v>1816</v>
      </c>
      <c r="P213" s="77" t="s">
        <v>1876</v>
      </c>
      <c r="Q213" s="77" t="s">
        <v>1894</v>
      </c>
      <c r="R213" s="77" t="s">
        <v>135</v>
      </c>
      <c r="S213" s="77"/>
      <c r="T213" s="82"/>
    </row>
    <row r="214" spans="1:21" s="104" customFormat="1" ht="28.9" customHeight="1">
      <c r="A214" s="80">
        <v>2021</v>
      </c>
      <c r="B214" s="77">
        <v>3</v>
      </c>
      <c r="C214" s="77" t="s">
        <v>15</v>
      </c>
      <c r="D214" s="98" t="s">
        <v>725</v>
      </c>
      <c r="E214" s="81" t="s">
        <v>40</v>
      </c>
      <c r="F214" s="145" t="s">
        <v>1597</v>
      </c>
      <c r="G214" s="77" t="s">
        <v>19</v>
      </c>
      <c r="H214" s="77" t="s">
        <v>44</v>
      </c>
      <c r="I214" s="94">
        <v>404500000</v>
      </c>
      <c r="J214" s="94">
        <v>94650000</v>
      </c>
      <c r="K214" s="94">
        <f>21350000+45824000</f>
        <v>67174000</v>
      </c>
      <c r="L214" s="94">
        <f>SUM(I214:K214)</f>
        <v>566324000</v>
      </c>
      <c r="M214" s="94"/>
      <c r="N214" s="94"/>
      <c r="O214" s="98" t="s">
        <v>699</v>
      </c>
      <c r="P214" s="77" t="s">
        <v>726</v>
      </c>
      <c r="Q214" s="77" t="s">
        <v>727</v>
      </c>
      <c r="R214" s="77"/>
      <c r="S214" s="77"/>
      <c r="T214" s="82"/>
    </row>
    <row r="215" spans="1:21" s="104" customFormat="1" ht="28.9" customHeight="1">
      <c r="A215" s="80">
        <v>2021</v>
      </c>
      <c r="B215" s="77">
        <v>3</v>
      </c>
      <c r="C215" s="77" t="s">
        <v>15</v>
      </c>
      <c r="D215" s="98" t="s">
        <v>728</v>
      </c>
      <c r="E215" s="81" t="s">
        <v>40</v>
      </c>
      <c r="F215" s="145" t="s">
        <v>1597</v>
      </c>
      <c r="G215" s="77" t="s">
        <v>19</v>
      </c>
      <c r="H215" s="77" t="s">
        <v>44</v>
      </c>
      <c r="I215" s="94">
        <v>35000000</v>
      </c>
      <c r="J215" s="94">
        <v>30000000</v>
      </c>
      <c r="K215" s="94"/>
      <c r="L215" s="94">
        <f>SUM(I215:K215)</f>
        <v>65000000</v>
      </c>
      <c r="M215" s="94"/>
      <c r="N215" s="94"/>
      <c r="O215" s="98" t="s">
        <v>703</v>
      </c>
      <c r="P215" s="77" t="s">
        <v>704</v>
      </c>
      <c r="Q215" s="77" t="s">
        <v>705</v>
      </c>
      <c r="R215" s="77"/>
      <c r="S215" s="77"/>
      <c r="T215" s="82" t="s">
        <v>117</v>
      </c>
    </row>
    <row r="216" spans="1:21" s="104" customFormat="1" ht="28.9" customHeight="1">
      <c r="A216" s="80">
        <v>2021</v>
      </c>
      <c r="B216" s="77">
        <v>3</v>
      </c>
      <c r="C216" s="77" t="s">
        <v>15</v>
      </c>
      <c r="D216" s="98" t="s">
        <v>729</v>
      </c>
      <c r="E216" s="81" t="s">
        <v>40</v>
      </c>
      <c r="F216" s="145" t="s">
        <v>1597</v>
      </c>
      <c r="G216" s="77" t="s">
        <v>19</v>
      </c>
      <c r="H216" s="77" t="s">
        <v>44</v>
      </c>
      <c r="I216" s="94">
        <v>15000000</v>
      </c>
      <c r="J216" s="94">
        <v>5000000</v>
      </c>
      <c r="K216" s="94"/>
      <c r="L216" s="94">
        <f>SUM(I216:K216)</f>
        <v>20000000</v>
      </c>
      <c r="M216" s="94"/>
      <c r="N216" s="94"/>
      <c r="O216" s="98" t="s">
        <v>703</v>
      </c>
      <c r="P216" s="77" t="s">
        <v>720</v>
      </c>
      <c r="Q216" s="77" t="s">
        <v>712</v>
      </c>
      <c r="R216" s="77"/>
      <c r="S216" s="77"/>
      <c r="T216" s="82" t="s">
        <v>137</v>
      </c>
    </row>
    <row r="217" spans="1:21" s="104" customFormat="1" ht="28.9" customHeight="1">
      <c r="A217" s="80">
        <v>2021</v>
      </c>
      <c r="B217" s="77">
        <v>3</v>
      </c>
      <c r="C217" s="77" t="s">
        <v>15</v>
      </c>
      <c r="D217" s="98" t="s">
        <v>758</v>
      </c>
      <c r="E217" s="81" t="s">
        <v>273</v>
      </c>
      <c r="F217" s="145" t="s">
        <v>1597</v>
      </c>
      <c r="G217" s="77" t="s">
        <v>16</v>
      </c>
      <c r="H217" s="77" t="s">
        <v>44</v>
      </c>
      <c r="I217" s="94">
        <v>25000000</v>
      </c>
      <c r="J217" s="94"/>
      <c r="K217" s="94"/>
      <c r="L217" s="94">
        <v>25000000</v>
      </c>
      <c r="M217" s="94"/>
      <c r="N217" s="94"/>
      <c r="O217" s="98" t="s">
        <v>736</v>
      </c>
      <c r="P217" s="77" t="s">
        <v>759</v>
      </c>
      <c r="Q217" s="77" t="s">
        <v>760</v>
      </c>
      <c r="R217" s="77"/>
      <c r="S217" s="77"/>
      <c r="T217" s="82"/>
    </row>
    <row r="218" spans="1:21" s="104" customFormat="1" ht="28.9" customHeight="1">
      <c r="A218" s="80">
        <v>2021</v>
      </c>
      <c r="B218" s="77">
        <v>3</v>
      </c>
      <c r="C218" s="77" t="s">
        <v>15</v>
      </c>
      <c r="D218" s="98" t="s">
        <v>1079</v>
      </c>
      <c r="E218" s="81" t="s">
        <v>40</v>
      </c>
      <c r="F218" s="145" t="s">
        <v>1597</v>
      </c>
      <c r="G218" s="77" t="s">
        <v>20</v>
      </c>
      <c r="H218" s="77" t="s">
        <v>44</v>
      </c>
      <c r="I218" s="94">
        <v>300000000</v>
      </c>
      <c r="J218" s="94"/>
      <c r="K218" s="94"/>
      <c r="L218" s="94">
        <v>300000000</v>
      </c>
      <c r="M218" s="94"/>
      <c r="N218" s="94"/>
      <c r="O218" s="98" t="s">
        <v>1080</v>
      </c>
      <c r="P218" s="77" t="s">
        <v>1081</v>
      </c>
      <c r="Q218" s="77" t="s">
        <v>1082</v>
      </c>
      <c r="R218" s="77" t="s">
        <v>135</v>
      </c>
      <c r="S218" s="77"/>
      <c r="T218" s="82"/>
    </row>
    <row r="219" spans="1:21" s="104" customFormat="1" ht="28.9" customHeight="1">
      <c r="A219" s="80">
        <v>2021</v>
      </c>
      <c r="B219" s="77">
        <v>3</v>
      </c>
      <c r="C219" s="77" t="s">
        <v>15</v>
      </c>
      <c r="D219" s="98" t="s">
        <v>488</v>
      </c>
      <c r="E219" s="81" t="s">
        <v>40</v>
      </c>
      <c r="F219" s="145" t="s">
        <v>1597</v>
      </c>
      <c r="G219" s="77" t="s">
        <v>176</v>
      </c>
      <c r="H219" s="77" t="s">
        <v>44</v>
      </c>
      <c r="I219" s="140">
        <v>70000000</v>
      </c>
      <c r="J219" s="140"/>
      <c r="K219" s="140"/>
      <c r="L219" s="140">
        <v>70000000</v>
      </c>
      <c r="M219" s="140"/>
      <c r="N219" s="140"/>
      <c r="O219" s="98" t="s">
        <v>489</v>
      </c>
      <c r="P219" s="77" t="s">
        <v>490</v>
      </c>
      <c r="Q219" s="77" t="s">
        <v>491</v>
      </c>
      <c r="R219" s="77"/>
      <c r="S219" s="77"/>
      <c r="T219" s="82"/>
    </row>
    <row r="220" spans="1:21" s="104" customFormat="1" ht="28.9" customHeight="1">
      <c r="A220" s="80">
        <v>2021</v>
      </c>
      <c r="B220" s="77">
        <v>3</v>
      </c>
      <c r="C220" s="77" t="s">
        <v>15</v>
      </c>
      <c r="D220" s="98" t="s">
        <v>495</v>
      </c>
      <c r="E220" s="81" t="s">
        <v>40</v>
      </c>
      <c r="F220" s="145" t="s">
        <v>1597</v>
      </c>
      <c r="G220" s="77" t="s">
        <v>176</v>
      </c>
      <c r="H220" s="77" t="s">
        <v>44</v>
      </c>
      <c r="I220" s="140">
        <v>95000000</v>
      </c>
      <c r="J220" s="140"/>
      <c r="K220" s="140"/>
      <c r="L220" s="140">
        <v>95000000</v>
      </c>
      <c r="M220" s="140"/>
      <c r="N220" s="140"/>
      <c r="O220" s="98" t="s">
        <v>476</v>
      </c>
      <c r="P220" s="77" t="s">
        <v>490</v>
      </c>
      <c r="Q220" s="77" t="s">
        <v>491</v>
      </c>
      <c r="R220" s="77"/>
      <c r="S220" s="77"/>
      <c r="T220" s="82"/>
    </row>
    <row r="221" spans="1:21" s="104" customFormat="1" ht="28.9" customHeight="1">
      <c r="A221" s="80">
        <v>2021</v>
      </c>
      <c r="B221" s="77">
        <v>3</v>
      </c>
      <c r="C221" s="77"/>
      <c r="D221" s="98" t="s">
        <v>496</v>
      </c>
      <c r="E221" s="81" t="s">
        <v>40</v>
      </c>
      <c r="F221" s="145" t="s">
        <v>1597</v>
      </c>
      <c r="G221" s="77" t="s">
        <v>176</v>
      </c>
      <c r="H221" s="77" t="s">
        <v>44</v>
      </c>
      <c r="I221" s="140">
        <v>200000000</v>
      </c>
      <c r="J221" s="140"/>
      <c r="K221" s="140"/>
      <c r="L221" s="140">
        <v>200000000</v>
      </c>
      <c r="M221" s="140"/>
      <c r="N221" s="140"/>
      <c r="O221" s="98" t="s">
        <v>476</v>
      </c>
      <c r="P221" s="77" t="s">
        <v>497</v>
      </c>
      <c r="Q221" s="77" t="s">
        <v>498</v>
      </c>
      <c r="R221" s="77"/>
      <c r="S221" s="77"/>
      <c r="T221" s="82"/>
    </row>
    <row r="222" spans="1:21" s="104" customFormat="1" ht="28.9" customHeight="1">
      <c r="A222" s="80">
        <v>2021</v>
      </c>
      <c r="B222" s="77">
        <v>3</v>
      </c>
      <c r="C222" s="77"/>
      <c r="D222" s="98" t="s">
        <v>499</v>
      </c>
      <c r="E222" s="81" t="s">
        <v>40</v>
      </c>
      <c r="F222" s="145" t="s">
        <v>1597</v>
      </c>
      <c r="G222" s="77" t="s">
        <v>176</v>
      </c>
      <c r="H222" s="77" t="s">
        <v>44</v>
      </c>
      <c r="I222" s="140">
        <v>100000000</v>
      </c>
      <c r="J222" s="140"/>
      <c r="K222" s="140"/>
      <c r="L222" s="140">
        <v>100000000</v>
      </c>
      <c r="M222" s="140"/>
      <c r="N222" s="140"/>
      <c r="O222" s="98" t="s">
        <v>476</v>
      </c>
      <c r="P222" s="77" t="s">
        <v>497</v>
      </c>
      <c r="Q222" s="77" t="s">
        <v>498</v>
      </c>
      <c r="R222" s="77"/>
      <c r="S222" s="77"/>
      <c r="T222" s="82"/>
    </row>
    <row r="223" spans="1:21" s="104" customFormat="1" ht="28.9" customHeight="1">
      <c r="A223" s="80">
        <v>2021</v>
      </c>
      <c r="B223" s="77">
        <v>3</v>
      </c>
      <c r="C223" s="77" t="s">
        <v>15</v>
      </c>
      <c r="D223" s="98" t="s">
        <v>500</v>
      </c>
      <c r="E223" s="81" t="s">
        <v>40</v>
      </c>
      <c r="F223" s="145" t="s">
        <v>1597</v>
      </c>
      <c r="G223" s="77" t="s">
        <v>176</v>
      </c>
      <c r="H223" s="77" t="s">
        <v>44</v>
      </c>
      <c r="I223" s="140">
        <v>40000000</v>
      </c>
      <c r="J223" s="140"/>
      <c r="K223" s="140"/>
      <c r="L223" s="140">
        <v>40000000</v>
      </c>
      <c r="M223" s="140"/>
      <c r="N223" s="140"/>
      <c r="O223" s="98" t="s">
        <v>476</v>
      </c>
      <c r="P223" s="77" t="s">
        <v>490</v>
      </c>
      <c r="Q223" s="77" t="s">
        <v>491</v>
      </c>
      <c r="R223" s="77"/>
      <c r="S223" s="77"/>
      <c r="T223" s="82"/>
      <c r="U223" s="141"/>
    </row>
    <row r="224" spans="1:21" s="104" customFormat="1" ht="28.9" customHeight="1">
      <c r="A224" s="80">
        <v>2021</v>
      </c>
      <c r="B224" s="77">
        <v>3</v>
      </c>
      <c r="C224" s="77" t="s">
        <v>15</v>
      </c>
      <c r="D224" s="98" t="s">
        <v>501</v>
      </c>
      <c r="E224" s="81" t="s">
        <v>40</v>
      </c>
      <c r="F224" s="145" t="s">
        <v>1597</v>
      </c>
      <c r="G224" s="77" t="s">
        <v>176</v>
      </c>
      <c r="H224" s="77" t="s">
        <v>44</v>
      </c>
      <c r="I224" s="140">
        <v>70000000</v>
      </c>
      <c r="J224" s="140"/>
      <c r="K224" s="140"/>
      <c r="L224" s="140">
        <v>70000000</v>
      </c>
      <c r="M224" s="140"/>
      <c r="N224" s="140"/>
      <c r="O224" s="98" t="s">
        <v>476</v>
      </c>
      <c r="P224" s="77" t="s">
        <v>490</v>
      </c>
      <c r="Q224" s="77" t="s">
        <v>491</v>
      </c>
      <c r="R224" s="77"/>
      <c r="S224" s="77"/>
      <c r="T224" s="82"/>
      <c r="U224" s="141"/>
    </row>
    <row r="225" spans="1:20" s="104" customFormat="1" ht="28.9" customHeight="1">
      <c r="A225" s="80">
        <v>2021</v>
      </c>
      <c r="B225" s="77">
        <v>3</v>
      </c>
      <c r="C225" s="77" t="s">
        <v>15</v>
      </c>
      <c r="D225" s="98" t="s">
        <v>2165</v>
      </c>
      <c r="E225" s="81" t="s">
        <v>40</v>
      </c>
      <c r="F225" s="145" t="s">
        <v>1597</v>
      </c>
      <c r="G225" s="77" t="s">
        <v>2166</v>
      </c>
      <c r="H225" s="77" t="s">
        <v>44</v>
      </c>
      <c r="I225" s="94"/>
      <c r="J225" s="94"/>
      <c r="K225" s="94"/>
      <c r="L225" s="94">
        <v>14950000000</v>
      </c>
      <c r="M225" s="94"/>
      <c r="N225" s="94"/>
      <c r="O225" s="98" t="s">
        <v>2167</v>
      </c>
      <c r="P225" s="77" t="s">
        <v>2168</v>
      </c>
      <c r="Q225" s="77" t="s">
        <v>2170</v>
      </c>
      <c r="R225" s="77"/>
      <c r="S225" s="77"/>
      <c r="T225" s="82"/>
    </row>
    <row r="226" spans="1:20" s="104" customFormat="1" ht="28.9" customHeight="1">
      <c r="A226" s="80">
        <v>2021</v>
      </c>
      <c r="B226" s="77">
        <v>3</v>
      </c>
      <c r="C226" s="77" t="s">
        <v>15</v>
      </c>
      <c r="D226" s="98" t="s">
        <v>2171</v>
      </c>
      <c r="E226" s="81" t="s">
        <v>2172</v>
      </c>
      <c r="F226" s="145" t="s">
        <v>1597</v>
      </c>
      <c r="G226" s="77" t="s">
        <v>1855</v>
      </c>
      <c r="H226" s="77" t="s">
        <v>44</v>
      </c>
      <c r="I226" s="94"/>
      <c r="J226" s="94"/>
      <c r="K226" s="94"/>
      <c r="L226" s="94">
        <v>2416800000</v>
      </c>
      <c r="M226" s="94"/>
      <c r="N226" s="94"/>
      <c r="O226" s="98" t="s">
        <v>2167</v>
      </c>
      <c r="P226" s="77" t="s">
        <v>2168</v>
      </c>
      <c r="Q226" s="77" t="s">
        <v>2173</v>
      </c>
      <c r="R226" s="77"/>
      <c r="S226" s="77"/>
      <c r="T226" s="82"/>
    </row>
    <row r="227" spans="1:20" s="104" customFormat="1" ht="28.9" customHeight="1">
      <c r="A227" s="80">
        <v>2021</v>
      </c>
      <c r="B227" s="77">
        <v>3</v>
      </c>
      <c r="C227" s="77" t="s">
        <v>15</v>
      </c>
      <c r="D227" s="98" t="s">
        <v>738</v>
      </c>
      <c r="E227" s="81" t="s">
        <v>273</v>
      </c>
      <c r="F227" s="145" t="s">
        <v>1597</v>
      </c>
      <c r="G227" s="77" t="s">
        <v>16</v>
      </c>
      <c r="H227" s="77" t="s">
        <v>112</v>
      </c>
      <c r="I227" s="94">
        <v>22000000</v>
      </c>
      <c r="J227" s="94"/>
      <c r="K227" s="94"/>
      <c r="L227" s="94">
        <v>22000000</v>
      </c>
      <c r="M227" s="94"/>
      <c r="N227" s="94"/>
      <c r="O227" s="77" t="s">
        <v>732</v>
      </c>
      <c r="P227" s="77" t="s">
        <v>737</v>
      </c>
      <c r="Q227" s="77" t="s">
        <v>739</v>
      </c>
      <c r="R227" s="77"/>
      <c r="S227" s="77"/>
      <c r="T227" s="82" t="s">
        <v>740</v>
      </c>
    </row>
    <row r="228" spans="1:20" s="104" customFormat="1" ht="28.9" customHeight="1">
      <c r="A228" s="80">
        <v>2021</v>
      </c>
      <c r="B228" s="77">
        <v>3</v>
      </c>
      <c r="C228" s="77" t="s">
        <v>15</v>
      </c>
      <c r="D228" s="98" t="s">
        <v>2174</v>
      </c>
      <c r="E228" s="81" t="s">
        <v>2172</v>
      </c>
      <c r="F228" s="145" t="s">
        <v>1597</v>
      </c>
      <c r="G228" s="77" t="s">
        <v>2175</v>
      </c>
      <c r="H228" s="77" t="s">
        <v>44</v>
      </c>
      <c r="I228" s="94"/>
      <c r="J228" s="94"/>
      <c r="K228" s="94"/>
      <c r="L228" s="94">
        <v>1027900000</v>
      </c>
      <c r="M228" s="94"/>
      <c r="N228" s="94"/>
      <c r="O228" s="98" t="s">
        <v>2167</v>
      </c>
      <c r="P228" s="77" t="s">
        <v>2168</v>
      </c>
      <c r="Q228" s="77" t="s">
        <v>2170</v>
      </c>
      <c r="R228" s="77"/>
      <c r="S228" s="77"/>
      <c r="T228" s="82"/>
    </row>
    <row r="229" spans="1:20" s="104" customFormat="1" ht="28.9" customHeight="1">
      <c r="A229" s="80">
        <v>2021</v>
      </c>
      <c r="B229" s="77">
        <v>3</v>
      </c>
      <c r="C229" s="77" t="s">
        <v>15</v>
      </c>
      <c r="D229" s="98" t="s">
        <v>2176</v>
      </c>
      <c r="E229" s="81" t="s">
        <v>2172</v>
      </c>
      <c r="F229" s="145" t="s">
        <v>1597</v>
      </c>
      <c r="G229" s="77" t="s">
        <v>2177</v>
      </c>
      <c r="H229" s="77" t="s">
        <v>44</v>
      </c>
      <c r="I229" s="94"/>
      <c r="J229" s="94"/>
      <c r="K229" s="94"/>
      <c r="L229" s="94">
        <v>638300000</v>
      </c>
      <c r="M229" s="94"/>
      <c r="N229" s="94"/>
      <c r="O229" s="98" t="s">
        <v>2167</v>
      </c>
      <c r="P229" s="77" t="s">
        <v>2168</v>
      </c>
      <c r="Q229" s="77" t="s">
        <v>2173</v>
      </c>
      <c r="R229" s="77"/>
      <c r="S229" s="77"/>
      <c r="T229" s="82"/>
    </row>
    <row r="230" spans="1:20" s="104" customFormat="1" ht="28.9" customHeight="1">
      <c r="A230" s="80">
        <v>2021</v>
      </c>
      <c r="B230" s="77">
        <v>3</v>
      </c>
      <c r="C230" s="77" t="s">
        <v>15</v>
      </c>
      <c r="D230" s="98" t="s">
        <v>2178</v>
      </c>
      <c r="E230" s="81" t="s">
        <v>2172</v>
      </c>
      <c r="F230" s="145" t="s">
        <v>1597</v>
      </c>
      <c r="G230" s="77" t="s">
        <v>2179</v>
      </c>
      <c r="H230" s="77" t="s">
        <v>44</v>
      </c>
      <c r="I230" s="94"/>
      <c r="J230" s="94"/>
      <c r="K230" s="94"/>
      <c r="L230" s="94">
        <v>26054100000</v>
      </c>
      <c r="M230" s="94"/>
      <c r="N230" s="94"/>
      <c r="O230" s="98" t="s">
        <v>2167</v>
      </c>
      <c r="P230" s="77" t="s">
        <v>2168</v>
      </c>
      <c r="Q230" s="77" t="s">
        <v>2169</v>
      </c>
      <c r="R230" s="77"/>
      <c r="S230" s="77"/>
      <c r="T230" s="82"/>
    </row>
    <row r="231" spans="1:20" s="104" customFormat="1" ht="28.9" customHeight="1">
      <c r="A231" s="80">
        <v>2021</v>
      </c>
      <c r="B231" s="77">
        <v>3</v>
      </c>
      <c r="C231" s="77" t="s">
        <v>15</v>
      </c>
      <c r="D231" s="98" t="s">
        <v>2180</v>
      </c>
      <c r="E231" s="81" t="s">
        <v>2181</v>
      </c>
      <c r="F231" s="145" t="s">
        <v>1597</v>
      </c>
      <c r="G231" s="77" t="s">
        <v>2182</v>
      </c>
      <c r="H231" s="77" t="s">
        <v>44</v>
      </c>
      <c r="I231" s="94"/>
      <c r="J231" s="94"/>
      <c r="K231" s="94"/>
      <c r="L231" s="94">
        <v>4051330000</v>
      </c>
      <c r="M231" s="94"/>
      <c r="N231" s="94"/>
      <c r="O231" s="98" t="s">
        <v>2167</v>
      </c>
      <c r="P231" s="77" t="s">
        <v>2168</v>
      </c>
      <c r="Q231" s="77" t="s">
        <v>2173</v>
      </c>
      <c r="R231" s="77"/>
      <c r="S231" s="77"/>
      <c r="T231" s="82"/>
    </row>
    <row r="232" spans="1:20" s="104" customFormat="1" ht="28.9" customHeight="1">
      <c r="A232" s="80">
        <v>2021</v>
      </c>
      <c r="B232" s="77">
        <v>3</v>
      </c>
      <c r="C232" s="77" t="s">
        <v>15</v>
      </c>
      <c r="D232" s="98" t="s">
        <v>752</v>
      </c>
      <c r="E232" s="81" t="s">
        <v>273</v>
      </c>
      <c r="F232" s="145" t="s">
        <v>1597</v>
      </c>
      <c r="G232" s="77" t="s">
        <v>364</v>
      </c>
      <c r="H232" s="77" t="s">
        <v>112</v>
      </c>
      <c r="I232" s="94">
        <v>10000000</v>
      </c>
      <c r="J232" s="94"/>
      <c r="K232" s="94"/>
      <c r="L232" s="94">
        <v>10000000</v>
      </c>
      <c r="M232" s="94"/>
      <c r="N232" s="94"/>
      <c r="O232" s="77" t="s">
        <v>732</v>
      </c>
      <c r="P232" s="77" t="s">
        <v>737</v>
      </c>
      <c r="Q232" s="77" t="s">
        <v>739</v>
      </c>
      <c r="R232" s="77"/>
      <c r="S232" s="77"/>
      <c r="T232" s="82" t="s">
        <v>740</v>
      </c>
    </row>
    <row r="233" spans="1:20" s="104" customFormat="1" ht="28.9" customHeight="1">
      <c r="A233" s="80">
        <v>2021</v>
      </c>
      <c r="B233" s="77">
        <v>3</v>
      </c>
      <c r="C233" s="77" t="s">
        <v>15</v>
      </c>
      <c r="D233" s="98" t="s">
        <v>753</v>
      </c>
      <c r="E233" s="81" t="s">
        <v>731</v>
      </c>
      <c r="F233" s="145" t="s">
        <v>1597</v>
      </c>
      <c r="G233" s="77" t="s">
        <v>364</v>
      </c>
      <c r="H233" s="77" t="s">
        <v>112</v>
      </c>
      <c r="I233" s="94">
        <v>10500000</v>
      </c>
      <c r="J233" s="94"/>
      <c r="K233" s="94"/>
      <c r="L233" s="94">
        <v>10500000</v>
      </c>
      <c r="M233" s="94"/>
      <c r="N233" s="94"/>
      <c r="O233" s="77" t="s">
        <v>736</v>
      </c>
      <c r="P233" s="77" t="s">
        <v>737</v>
      </c>
      <c r="Q233" s="77" t="s">
        <v>739</v>
      </c>
      <c r="R233" s="77"/>
      <c r="S233" s="77"/>
      <c r="T233" s="82" t="s">
        <v>740</v>
      </c>
    </row>
    <row r="234" spans="1:20" s="104" customFormat="1" ht="28.9" customHeight="1">
      <c r="A234" s="80">
        <v>2021</v>
      </c>
      <c r="B234" s="77">
        <v>3</v>
      </c>
      <c r="C234" s="77" t="s">
        <v>15</v>
      </c>
      <c r="D234" s="98" t="s">
        <v>754</v>
      </c>
      <c r="E234" s="81" t="s">
        <v>731</v>
      </c>
      <c r="F234" s="145" t="s">
        <v>1597</v>
      </c>
      <c r="G234" s="77" t="s">
        <v>45</v>
      </c>
      <c r="H234" s="77" t="s">
        <v>112</v>
      </c>
      <c r="I234" s="94">
        <v>12000000</v>
      </c>
      <c r="J234" s="94"/>
      <c r="K234" s="94"/>
      <c r="L234" s="94">
        <v>12000000</v>
      </c>
      <c r="M234" s="94"/>
      <c r="N234" s="94"/>
      <c r="O234" s="77" t="s">
        <v>736</v>
      </c>
      <c r="P234" s="77" t="s">
        <v>737</v>
      </c>
      <c r="Q234" s="77" t="s">
        <v>739</v>
      </c>
      <c r="R234" s="77"/>
      <c r="S234" s="77"/>
      <c r="T234" s="82" t="s">
        <v>740</v>
      </c>
    </row>
    <row r="235" spans="1:20" s="104" customFormat="1" ht="28.9" customHeight="1">
      <c r="A235" s="80">
        <v>2021</v>
      </c>
      <c r="B235" s="77">
        <v>3</v>
      </c>
      <c r="C235" s="77" t="s">
        <v>15</v>
      </c>
      <c r="D235" s="98" t="s">
        <v>2183</v>
      </c>
      <c r="E235" s="81" t="s">
        <v>267</v>
      </c>
      <c r="F235" s="145" t="s">
        <v>1597</v>
      </c>
      <c r="G235" s="77" t="s">
        <v>2175</v>
      </c>
      <c r="H235" s="77" t="s">
        <v>44</v>
      </c>
      <c r="I235" s="94"/>
      <c r="J235" s="94"/>
      <c r="K235" s="94"/>
      <c r="L235" s="94">
        <v>1806610000</v>
      </c>
      <c r="M235" s="94"/>
      <c r="N235" s="94"/>
      <c r="O235" s="98" t="s">
        <v>2167</v>
      </c>
      <c r="P235" s="77" t="s">
        <v>2168</v>
      </c>
      <c r="Q235" s="77" t="s">
        <v>2173</v>
      </c>
      <c r="R235" s="77"/>
      <c r="S235" s="77"/>
      <c r="T235" s="82"/>
    </row>
    <row r="236" spans="1:20" s="104" customFormat="1" ht="28.9" customHeight="1">
      <c r="A236" s="80">
        <v>2021</v>
      </c>
      <c r="B236" s="77">
        <v>3</v>
      </c>
      <c r="C236" s="77" t="s">
        <v>15</v>
      </c>
      <c r="D236" s="98" t="s">
        <v>2184</v>
      </c>
      <c r="E236" s="81" t="s">
        <v>2181</v>
      </c>
      <c r="F236" s="145" t="s">
        <v>1597</v>
      </c>
      <c r="G236" s="77" t="s">
        <v>2177</v>
      </c>
      <c r="H236" s="77" t="s">
        <v>44</v>
      </c>
      <c r="I236" s="94"/>
      <c r="J236" s="94"/>
      <c r="K236" s="94"/>
      <c r="L236" s="94">
        <v>1121500000</v>
      </c>
      <c r="M236" s="94"/>
      <c r="N236" s="94"/>
      <c r="O236" s="98" t="s">
        <v>2167</v>
      </c>
      <c r="P236" s="77" t="s">
        <v>2168</v>
      </c>
      <c r="Q236" s="77" t="s">
        <v>2173</v>
      </c>
      <c r="R236" s="77"/>
      <c r="S236" s="77"/>
      <c r="T236" s="82"/>
    </row>
    <row r="237" spans="1:20" s="104" customFormat="1" ht="28.9" customHeight="1">
      <c r="A237" s="80">
        <v>2021</v>
      </c>
      <c r="B237" s="77">
        <v>3</v>
      </c>
      <c r="C237" s="77" t="s">
        <v>15</v>
      </c>
      <c r="D237" s="98" t="s">
        <v>1507</v>
      </c>
      <c r="E237" s="81" t="s">
        <v>40</v>
      </c>
      <c r="F237" s="145" t="s">
        <v>1597</v>
      </c>
      <c r="G237" s="77" t="s">
        <v>176</v>
      </c>
      <c r="H237" s="77" t="s">
        <v>112</v>
      </c>
      <c r="I237" s="94">
        <v>17600000</v>
      </c>
      <c r="J237" s="94">
        <v>0</v>
      </c>
      <c r="K237" s="94">
        <v>0</v>
      </c>
      <c r="L237" s="94">
        <v>17600000</v>
      </c>
      <c r="M237" s="94">
        <v>0</v>
      </c>
      <c r="N237" s="94">
        <v>0</v>
      </c>
      <c r="O237" s="135" t="s">
        <v>1508</v>
      </c>
      <c r="P237" s="77" t="s">
        <v>1509</v>
      </c>
      <c r="Q237" s="77" t="s">
        <v>1510</v>
      </c>
      <c r="R237" s="77" t="s">
        <v>135</v>
      </c>
      <c r="S237" s="77"/>
      <c r="T237" s="82" t="s">
        <v>43</v>
      </c>
    </row>
    <row r="238" spans="1:20" s="104" customFormat="1" ht="28.9" customHeight="1">
      <c r="A238" s="80">
        <v>2021</v>
      </c>
      <c r="B238" s="77">
        <v>3</v>
      </c>
      <c r="C238" s="77" t="s">
        <v>15</v>
      </c>
      <c r="D238" s="98" t="s">
        <v>1511</v>
      </c>
      <c r="E238" s="81" t="s">
        <v>40</v>
      </c>
      <c r="F238" s="145" t="s">
        <v>1597</v>
      </c>
      <c r="G238" s="77" t="s">
        <v>176</v>
      </c>
      <c r="H238" s="77" t="s">
        <v>112</v>
      </c>
      <c r="I238" s="94">
        <v>13000000</v>
      </c>
      <c r="J238" s="94">
        <v>0</v>
      </c>
      <c r="K238" s="94"/>
      <c r="L238" s="94">
        <v>13000000</v>
      </c>
      <c r="M238" s="94"/>
      <c r="N238" s="94"/>
      <c r="O238" s="135" t="s">
        <v>1508</v>
      </c>
      <c r="P238" s="77" t="s">
        <v>1509</v>
      </c>
      <c r="Q238" s="77" t="s">
        <v>1510</v>
      </c>
      <c r="R238" s="77" t="s">
        <v>135</v>
      </c>
      <c r="S238" s="77"/>
      <c r="T238" s="82" t="s">
        <v>114</v>
      </c>
    </row>
    <row r="239" spans="1:20" s="104" customFormat="1" ht="28.9" customHeight="1">
      <c r="A239" s="80">
        <v>2021</v>
      </c>
      <c r="B239" s="77">
        <v>3</v>
      </c>
      <c r="C239" s="77" t="s">
        <v>15</v>
      </c>
      <c r="D239" s="98" t="s">
        <v>1328</v>
      </c>
      <c r="E239" s="81" t="s">
        <v>40</v>
      </c>
      <c r="F239" s="90" t="s">
        <v>1329</v>
      </c>
      <c r="G239" s="77" t="s">
        <v>16</v>
      </c>
      <c r="H239" s="77" t="s">
        <v>41</v>
      </c>
      <c r="I239" s="94">
        <v>36600</v>
      </c>
      <c r="J239" s="94">
        <v>40000000</v>
      </c>
      <c r="K239" s="94">
        <v>7000000</v>
      </c>
      <c r="L239" s="94">
        <f t="shared" ref="L239:L247" si="3">SUM(I239:K239)</f>
        <v>47036600</v>
      </c>
      <c r="M239" s="94"/>
      <c r="N239" s="94"/>
      <c r="O239" s="77" t="s">
        <v>1274</v>
      </c>
      <c r="P239" s="77" t="s">
        <v>1330</v>
      </c>
      <c r="Q239" s="77" t="s">
        <v>1278</v>
      </c>
      <c r="R239" s="77"/>
      <c r="S239" s="77"/>
      <c r="T239" s="82"/>
    </row>
    <row r="240" spans="1:20" s="104" customFormat="1" ht="28.9" customHeight="1">
      <c r="A240" s="86">
        <v>2021</v>
      </c>
      <c r="B240" s="77">
        <v>3</v>
      </c>
      <c r="C240" s="77" t="s">
        <v>15</v>
      </c>
      <c r="D240" s="98" t="s">
        <v>1331</v>
      </c>
      <c r="E240" s="81" t="s">
        <v>40</v>
      </c>
      <c r="F240" s="90" t="s">
        <v>1332</v>
      </c>
      <c r="G240" s="77" t="s">
        <v>16</v>
      </c>
      <c r="H240" s="77" t="s">
        <v>112</v>
      </c>
      <c r="I240" s="94">
        <v>18000000</v>
      </c>
      <c r="J240" s="94">
        <v>14000000</v>
      </c>
      <c r="K240" s="94">
        <v>4000000</v>
      </c>
      <c r="L240" s="94">
        <f t="shared" si="3"/>
        <v>36000000</v>
      </c>
      <c r="M240" s="94"/>
      <c r="N240" s="94"/>
      <c r="O240" s="77" t="s">
        <v>1274</v>
      </c>
      <c r="P240" s="77" t="s">
        <v>1333</v>
      </c>
      <c r="Q240" s="77" t="s">
        <v>1334</v>
      </c>
      <c r="R240" s="77"/>
      <c r="S240" s="77"/>
      <c r="T240" s="85" t="s">
        <v>822</v>
      </c>
    </row>
    <row r="241" spans="1:20" s="104" customFormat="1" ht="28.9" customHeight="1">
      <c r="A241" s="86">
        <v>2021</v>
      </c>
      <c r="B241" s="77">
        <v>3</v>
      </c>
      <c r="C241" s="77" t="s">
        <v>15</v>
      </c>
      <c r="D241" s="98" t="s">
        <v>1335</v>
      </c>
      <c r="E241" s="81" t="s">
        <v>40</v>
      </c>
      <c r="F241" s="90" t="s">
        <v>1336</v>
      </c>
      <c r="G241" s="77" t="s">
        <v>16</v>
      </c>
      <c r="H241" s="77" t="s">
        <v>112</v>
      </c>
      <c r="I241" s="94">
        <v>12000000</v>
      </c>
      <c r="J241" s="94">
        <v>18000000</v>
      </c>
      <c r="K241" s="94"/>
      <c r="L241" s="94">
        <f t="shared" si="3"/>
        <v>30000000</v>
      </c>
      <c r="M241" s="94"/>
      <c r="N241" s="94"/>
      <c r="O241" s="77" t="s">
        <v>1302</v>
      </c>
      <c r="P241" s="77" t="s">
        <v>1333</v>
      </c>
      <c r="Q241" s="77" t="s">
        <v>1334</v>
      </c>
      <c r="R241" s="77"/>
      <c r="S241" s="77"/>
      <c r="T241" s="85" t="s">
        <v>822</v>
      </c>
    </row>
    <row r="242" spans="1:20" s="104" customFormat="1" ht="28.9" customHeight="1">
      <c r="A242" s="86">
        <v>2021</v>
      </c>
      <c r="B242" s="77">
        <v>3</v>
      </c>
      <c r="C242" s="77" t="s">
        <v>15</v>
      </c>
      <c r="D242" s="98" t="s">
        <v>1337</v>
      </c>
      <c r="E242" s="81" t="s">
        <v>40</v>
      </c>
      <c r="F242" s="90" t="s">
        <v>1338</v>
      </c>
      <c r="G242" s="77" t="s">
        <v>19</v>
      </c>
      <c r="H242" s="77" t="s">
        <v>44</v>
      </c>
      <c r="I242" s="94">
        <v>200000000</v>
      </c>
      <c r="J242" s="94">
        <v>410000000</v>
      </c>
      <c r="K242" s="94">
        <v>50000000</v>
      </c>
      <c r="L242" s="94">
        <f t="shared" si="3"/>
        <v>660000000</v>
      </c>
      <c r="M242" s="94"/>
      <c r="N242" s="94"/>
      <c r="O242" s="77" t="s">
        <v>1273</v>
      </c>
      <c r="P242" s="77" t="s">
        <v>1276</v>
      </c>
      <c r="Q242" s="77" t="s">
        <v>1278</v>
      </c>
      <c r="R242" s="77"/>
      <c r="S242" s="77"/>
      <c r="T242" s="85"/>
    </row>
    <row r="243" spans="1:20" s="104" customFormat="1" ht="28.9" customHeight="1">
      <c r="A243" s="86">
        <v>2021</v>
      </c>
      <c r="B243" s="77">
        <v>3</v>
      </c>
      <c r="C243" s="77" t="s">
        <v>15</v>
      </c>
      <c r="D243" s="98" t="s">
        <v>1339</v>
      </c>
      <c r="E243" s="81" t="s">
        <v>40</v>
      </c>
      <c r="F243" s="90" t="s">
        <v>1340</v>
      </c>
      <c r="G243" s="77" t="s">
        <v>16</v>
      </c>
      <c r="H243" s="77" t="s">
        <v>41</v>
      </c>
      <c r="I243" s="94">
        <v>50000000</v>
      </c>
      <c r="J243" s="94">
        <v>115000000</v>
      </c>
      <c r="K243" s="94">
        <v>15000000</v>
      </c>
      <c r="L243" s="94">
        <f t="shared" si="3"/>
        <v>180000000</v>
      </c>
      <c r="M243" s="94"/>
      <c r="N243" s="94"/>
      <c r="O243" s="77" t="s">
        <v>1302</v>
      </c>
      <c r="P243" s="77" t="s">
        <v>1341</v>
      </c>
      <c r="Q243" s="77" t="s">
        <v>1342</v>
      </c>
      <c r="R243" s="77"/>
      <c r="S243" s="77"/>
      <c r="T243" s="85"/>
    </row>
    <row r="244" spans="1:20" s="104" customFormat="1" ht="28.9" customHeight="1">
      <c r="A244" s="86">
        <v>2021</v>
      </c>
      <c r="B244" s="77">
        <v>3</v>
      </c>
      <c r="C244" s="77" t="s">
        <v>15</v>
      </c>
      <c r="D244" s="98" t="s">
        <v>1343</v>
      </c>
      <c r="E244" s="81" t="s">
        <v>40</v>
      </c>
      <c r="F244" s="90" t="s">
        <v>1344</v>
      </c>
      <c r="G244" s="77" t="s">
        <v>16</v>
      </c>
      <c r="H244" s="77" t="s">
        <v>41</v>
      </c>
      <c r="I244" s="94">
        <v>76000000</v>
      </c>
      <c r="J244" s="94">
        <v>150000000</v>
      </c>
      <c r="K244" s="94">
        <v>22000000</v>
      </c>
      <c r="L244" s="94">
        <f t="shared" si="3"/>
        <v>248000000</v>
      </c>
      <c r="M244" s="94"/>
      <c r="N244" s="94"/>
      <c r="O244" s="77" t="s">
        <v>1274</v>
      </c>
      <c r="P244" s="77" t="s">
        <v>1333</v>
      </c>
      <c r="Q244" s="77" t="s">
        <v>1334</v>
      </c>
      <c r="R244" s="77"/>
      <c r="S244" s="77"/>
      <c r="T244" s="85"/>
    </row>
    <row r="245" spans="1:20" s="104" customFormat="1" ht="28.9" customHeight="1">
      <c r="A245" s="86">
        <v>2021</v>
      </c>
      <c r="B245" s="77">
        <v>3</v>
      </c>
      <c r="C245" s="77" t="s">
        <v>15</v>
      </c>
      <c r="D245" s="98" t="s">
        <v>1345</v>
      </c>
      <c r="E245" s="81" t="s">
        <v>40</v>
      </c>
      <c r="F245" s="90" t="s">
        <v>1346</v>
      </c>
      <c r="G245" s="77" t="s">
        <v>16</v>
      </c>
      <c r="H245" s="77" t="s">
        <v>41</v>
      </c>
      <c r="I245" s="94">
        <v>48000000</v>
      </c>
      <c r="J245" s="94">
        <v>113000000</v>
      </c>
      <c r="K245" s="94">
        <v>15000000</v>
      </c>
      <c r="L245" s="94">
        <f t="shared" si="3"/>
        <v>176000000</v>
      </c>
      <c r="M245" s="94"/>
      <c r="N245" s="94"/>
      <c r="O245" s="77" t="s">
        <v>1274</v>
      </c>
      <c r="P245" s="77" t="s">
        <v>1347</v>
      </c>
      <c r="Q245" s="77" t="s">
        <v>1342</v>
      </c>
      <c r="R245" s="77"/>
      <c r="S245" s="77"/>
      <c r="T245" s="85"/>
    </row>
    <row r="246" spans="1:20" s="104" customFormat="1" ht="28.9" customHeight="1">
      <c r="A246" s="86">
        <v>2021</v>
      </c>
      <c r="B246" s="77">
        <v>3</v>
      </c>
      <c r="C246" s="77" t="s">
        <v>15</v>
      </c>
      <c r="D246" s="98" t="s">
        <v>1348</v>
      </c>
      <c r="E246" s="81" t="s">
        <v>40</v>
      </c>
      <c r="F246" s="90" t="s">
        <v>1349</v>
      </c>
      <c r="G246" s="77" t="s">
        <v>16</v>
      </c>
      <c r="H246" s="77" t="s">
        <v>41</v>
      </c>
      <c r="I246" s="94">
        <v>47000000</v>
      </c>
      <c r="J246" s="94">
        <v>75000000</v>
      </c>
      <c r="K246" s="94">
        <v>10000000</v>
      </c>
      <c r="L246" s="94">
        <f t="shared" si="3"/>
        <v>132000000</v>
      </c>
      <c r="M246" s="94"/>
      <c r="N246" s="94"/>
      <c r="O246" s="77" t="s">
        <v>1274</v>
      </c>
      <c r="P246" s="77" t="s">
        <v>1276</v>
      </c>
      <c r="Q246" s="77" t="s">
        <v>1278</v>
      </c>
      <c r="R246" s="77"/>
      <c r="S246" s="77"/>
      <c r="T246" s="85"/>
    </row>
    <row r="247" spans="1:20" s="104" customFormat="1" ht="28.9" customHeight="1">
      <c r="A247" s="86">
        <v>2021</v>
      </c>
      <c r="B247" s="77">
        <v>3</v>
      </c>
      <c r="C247" s="77" t="s">
        <v>15</v>
      </c>
      <c r="D247" s="98" t="s">
        <v>1350</v>
      </c>
      <c r="E247" s="81" t="s">
        <v>40</v>
      </c>
      <c r="F247" s="90" t="s">
        <v>1351</v>
      </c>
      <c r="G247" s="77" t="s">
        <v>19</v>
      </c>
      <c r="H247" s="77" t="s">
        <v>1352</v>
      </c>
      <c r="I247" s="94">
        <v>150000000</v>
      </c>
      <c r="J247" s="94">
        <v>40000000</v>
      </c>
      <c r="K247" s="94"/>
      <c r="L247" s="94">
        <f t="shared" si="3"/>
        <v>190000000</v>
      </c>
      <c r="M247" s="94"/>
      <c r="N247" s="94"/>
      <c r="O247" s="77" t="s">
        <v>1354</v>
      </c>
      <c r="P247" s="77" t="s">
        <v>1355</v>
      </c>
      <c r="Q247" s="77" t="s">
        <v>1356</v>
      </c>
      <c r="R247" s="77"/>
      <c r="S247" s="77"/>
      <c r="T247" s="85"/>
    </row>
    <row r="248" spans="1:20" s="104" customFormat="1" ht="28.9" customHeight="1">
      <c r="A248" s="86">
        <v>2021</v>
      </c>
      <c r="B248" s="77">
        <v>3</v>
      </c>
      <c r="C248" s="77" t="s">
        <v>15</v>
      </c>
      <c r="D248" s="98" t="s">
        <v>1357</v>
      </c>
      <c r="E248" s="81" t="s">
        <v>40</v>
      </c>
      <c r="F248" s="90" t="s">
        <v>1358</v>
      </c>
      <c r="G248" s="77" t="s">
        <v>16</v>
      </c>
      <c r="H248" s="77" t="s">
        <v>1272</v>
      </c>
      <c r="I248" s="136"/>
      <c r="J248" s="136"/>
      <c r="K248" s="136"/>
      <c r="L248" s="137"/>
      <c r="M248" s="136"/>
      <c r="N248" s="136"/>
      <c r="O248" s="77" t="s">
        <v>1274</v>
      </c>
      <c r="P248" s="77" t="s">
        <v>1276</v>
      </c>
      <c r="Q248" s="77" t="s">
        <v>1278</v>
      </c>
      <c r="R248" s="77"/>
      <c r="S248" s="77"/>
      <c r="T248" s="85" t="s">
        <v>822</v>
      </c>
    </row>
    <row r="249" spans="1:20" s="104" customFormat="1" ht="28.9" customHeight="1">
      <c r="A249" s="86">
        <v>2021</v>
      </c>
      <c r="B249" s="77">
        <v>3</v>
      </c>
      <c r="C249" s="77" t="s">
        <v>15</v>
      </c>
      <c r="D249" s="98" t="s">
        <v>1359</v>
      </c>
      <c r="E249" s="81" t="s">
        <v>40</v>
      </c>
      <c r="F249" s="90" t="s">
        <v>1360</v>
      </c>
      <c r="G249" s="77" t="s">
        <v>16</v>
      </c>
      <c r="H249" s="77" t="s">
        <v>1272</v>
      </c>
      <c r="I249" s="136"/>
      <c r="J249" s="136"/>
      <c r="K249" s="136"/>
      <c r="L249" s="137"/>
      <c r="M249" s="136"/>
      <c r="N249" s="136"/>
      <c r="O249" s="77" t="s">
        <v>1274</v>
      </c>
      <c r="P249" s="77" t="s">
        <v>1276</v>
      </c>
      <c r="Q249" s="77" t="s">
        <v>1278</v>
      </c>
      <c r="R249" s="77"/>
      <c r="S249" s="77"/>
      <c r="T249" s="85" t="s">
        <v>822</v>
      </c>
    </row>
    <row r="250" spans="1:20" s="104" customFormat="1" ht="28.9" customHeight="1">
      <c r="A250" s="86">
        <v>2021</v>
      </c>
      <c r="B250" s="77">
        <v>3</v>
      </c>
      <c r="C250" s="77" t="s">
        <v>15</v>
      </c>
      <c r="D250" s="98" t="s">
        <v>1361</v>
      </c>
      <c r="E250" s="81" t="s">
        <v>40</v>
      </c>
      <c r="F250" s="90" t="s">
        <v>1362</v>
      </c>
      <c r="G250" s="77" t="s">
        <v>16</v>
      </c>
      <c r="H250" s="77" t="s">
        <v>1272</v>
      </c>
      <c r="I250" s="136"/>
      <c r="J250" s="136"/>
      <c r="K250" s="136"/>
      <c r="L250" s="137"/>
      <c r="M250" s="136"/>
      <c r="N250" s="136"/>
      <c r="O250" s="77" t="s">
        <v>1274</v>
      </c>
      <c r="P250" s="77" t="s">
        <v>1276</v>
      </c>
      <c r="Q250" s="77" t="s">
        <v>1277</v>
      </c>
      <c r="R250" s="77"/>
      <c r="S250" s="77"/>
      <c r="T250" s="85" t="s">
        <v>822</v>
      </c>
    </row>
    <row r="251" spans="1:20" s="104" customFormat="1" ht="28.9" customHeight="1">
      <c r="A251" s="86">
        <v>2021</v>
      </c>
      <c r="B251" s="77">
        <v>3</v>
      </c>
      <c r="C251" s="77" t="s">
        <v>15</v>
      </c>
      <c r="D251" s="98" t="s">
        <v>474</v>
      </c>
      <c r="E251" s="81" t="s">
        <v>40</v>
      </c>
      <c r="F251" s="145" t="s">
        <v>1597</v>
      </c>
      <c r="G251" s="77" t="s">
        <v>176</v>
      </c>
      <c r="H251" s="77" t="s">
        <v>112</v>
      </c>
      <c r="I251" s="140"/>
      <c r="J251" s="140">
        <v>103200000</v>
      </c>
      <c r="K251" s="140"/>
      <c r="L251" s="140">
        <f>SUM(I251:K251)</f>
        <v>103200000</v>
      </c>
      <c r="M251" s="140"/>
      <c r="N251" s="140"/>
      <c r="O251" s="77" t="s">
        <v>476</v>
      </c>
      <c r="P251" s="77" t="s">
        <v>477</v>
      </c>
      <c r="Q251" s="77" t="s">
        <v>478</v>
      </c>
      <c r="R251" s="77" t="s">
        <v>479</v>
      </c>
      <c r="S251" s="77"/>
      <c r="T251" s="85" t="s">
        <v>480</v>
      </c>
    </row>
    <row r="252" spans="1:20" s="104" customFormat="1" ht="28.9" customHeight="1">
      <c r="A252" s="86">
        <v>2021</v>
      </c>
      <c r="B252" s="77">
        <v>3</v>
      </c>
      <c r="C252" s="77" t="s">
        <v>15</v>
      </c>
      <c r="D252" s="98" t="s">
        <v>481</v>
      </c>
      <c r="E252" s="81" t="s">
        <v>40</v>
      </c>
      <c r="F252" s="145" t="s">
        <v>1597</v>
      </c>
      <c r="G252" s="77" t="s">
        <v>176</v>
      </c>
      <c r="H252" s="77" t="s">
        <v>112</v>
      </c>
      <c r="I252" s="140"/>
      <c r="J252" s="140">
        <v>9920000</v>
      </c>
      <c r="K252" s="140"/>
      <c r="L252" s="140">
        <f>SUM(I252:K252)</f>
        <v>9920000</v>
      </c>
      <c r="M252" s="140"/>
      <c r="N252" s="140"/>
      <c r="O252" s="77" t="s">
        <v>476</v>
      </c>
      <c r="P252" s="77" t="s">
        <v>477</v>
      </c>
      <c r="Q252" s="77" t="s">
        <v>478</v>
      </c>
      <c r="R252" s="77" t="s">
        <v>135</v>
      </c>
      <c r="S252" s="77"/>
      <c r="T252" s="85" t="s">
        <v>480</v>
      </c>
    </row>
    <row r="253" spans="1:20" s="104" customFormat="1" ht="28.9" customHeight="1">
      <c r="A253" s="86">
        <v>2021</v>
      </c>
      <c r="B253" s="77">
        <v>3</v>
      </c>
      <c r="C253" s="77" t="s">
        <v>15</v>
      </c>
      <c r="D253" s="98" t="s">
        <v>482</v>
      </c>
      <c r="E253" s="81" t="s">
        <v>40</v>
      </c>
      <c r="F253" s="145" t="s">
        <v>1597</v>
      </c>
      <c r="G253" s="77" t="s">
        <v>176</v>
      </c>
      <c r="H253" s="77" t="s">
        <v>112</v>
      </c>
      <c r="I253" s="140"/>
      <c r="J253" s="140">
        <v>45420000</v>
      </c>
      <c r="K253" s="140"/>
      <c r="L253" s="140">
        <v>45420000</v>
      </c>
      <c r="M253" s="140"/>
      <c r="N253" s="140"/>
      <c r="O253" s="77" t="s">
        <v>476</v>
      </c>
      <c r="P253" s="77" t="s">
        <v>477</v>
      </c>
      <c r="Q253" s="77" t="s">
        <v>478</v>
      </c>
      <c r="R253" s="77" t="s">
        <v>135</v>
      </c>
      <c r="S253" s="77"/>
      <c r="T253" s="85" t="s">
        <v>480</v>
      </c>
    </row>
    <row r="254" spans="1:20" s="104" customFormat="1" ht="28.9" customHeight="1">
      <c r="A254" s="86">
        <v>2021</v>
      </c>
      <c r="B254" s="77">
        <v>3</v>
      </c>
      <c r="C254" s="77" t="s">
        <v>15</v>
      </c>
      <c r="D254" s="98" t="s">
        <v>483</v>
      </c>
      <c r="E254" s="81" t="s">
        <v>40</v>
      </c>
      <c r="F254" s="145" t="s">
        <v>1597</v>
      </c>
      <c r="G254" s="77" t="s">
        <v>176</v>
      </c>
      <c r="H254" s="77" t="s">
        <v>112</v>
      </c>
      <c r="I254" s="140"/>
      <c r="J254" s="140">
        <v>40320000</v>
      </c>
      <c r="K254" s="140"/>
      <c r="L254" s="140">
        <v>40320000</v>
      </c>
      <c r="M254" s="140"/>
      <c r="N254" s="140"/>
      <c r="O254" s="77" t="s">
        <v>484</v>
      </c>
      <c r="P254" s="77" t="s">
        <v>477</v>
      </c>
      <c r="Q254" s="77" t="s">
        <v>478</v>
      </c>
      <c r="R254" s="77"/>
      <c r="S254" s="77"/>
      <c r="T254" s="85" t="s">
        <v>480</v>
      </c>
    </row>
    <row r="255" spans="1:20" s="104" customFormat="1" ht="28.9" customHeight="1">
      <c r="A255" s="86">
        <v>2021</v>
      </c>
      <c r="B255" s="77">
        <v>3</v>
      </c>
      <c r="C255" s="77" t="s">
        <v>15</v>
      </c>
      <c r="D255" s="98" t="s">
        <v>175</v>
      </c>
      <c r="E255" s="81" t="s">
        <v>40</v>
      </c>
      <c r="F255" s="145" t="s">
        <v>1597</v>
      </c>
      <c r="G255" s="77" t="s">
        <v>176</v>
      </c>
      <c r="H255" s="77" t="s">
        <v>112</v>
      </c>
      <c r="I255" s="94"/>
      <c r="J255" s="94"/>
      <c r="K255" s="94"/>
      <c r="L255" s="94">
        <v>20000000</v>
      </c>
      <c r="M255" s="94"/>
      <c r="N255" s="94"/>
      <c r="O255" s="77" t="s">
        <v>178</v>
      </c>
      <c r="P255" s="77" t="s">
        <v>179</v>
      </c>
      <c r="Q255" s="77" t="s">
        <v>180</v>
      </c>
      <c r="R255" s="77"/>
      <c r="S255" s="77"/>
      <c r="T255" s="239" t="s">
        <v>181</v>
      </c>
    </row>
    <row r="256" spans="1:20" s="104" customFormat="1" ht="28.9" customHeight="1">
      <c r="A256" s="86">
        <v>2021</v>
      </c>
      <c r="B256" s="77">
        <v>3</v>
      </c>
      <c r="C256" s="77" t="s">
        <v>15</v>
      </c>
      <c r="D256" s="98" t="s">
        <v>182</v>
      </c>
      <c r="E256" s="81" t="s">
        <v>40</v>
      </c>
      <c r="F256" s="145" t="s">
        <v>1597</v>
      </c>
      <c r="G256" s="77" t="s">
        <v>19</v>
      </c>
      <c r="H256" s="77" t="s">
        <v>112</v>
      </c>
      <c r="I256" s="94"/>
      <c r="J256" s="94"/>
      <c r="K256" s="94"/>
      <c r="L256" s="94">
        <v>30000000</v>
      </c>
      <c r="M256" s="94"/>
      <c r="N256" s="94"/>
      <c r="O256" s="77" t="s">
        <v>177</v>
      </c>
      <c r="P256" s="77" t="s">
        <v>183</v>
      </c>
      <c r="Q256" s="77" t="s">
        <v>184</v>
      </c>
      <c r="R256" s="77"/>
      <c r="S256" s="77"/>
      <c r="T256" s="239" t="s">
        <v>185</v>
      </c>
    </row>
    <row r="257" spans="1:20" s="104" customFormat="1" ht="28.9" customHeight="1">
      <c r="A257" s="86">
        <v>2021</v>
      </c>
      <c r="B257" s="77">
        <v>3</v>
      </c>
      <c r="C257" s="77" t="s">
        <v>15</v>
      </c>
      <c r="D257" s="98" t="s">
        <v>186</v>
      </c>
      <c r="E257" s="81" t="s">
        <v>40</v>
      </c>
      <c r="F257" s="145" t="s">
        <v>1597</v>
      </c>
      <c r="G257" s="77" t="s">
        <v>19</v>
      </c>
      <c r="H257" s="77" t="s">
        <v>112</v>
      </c>
      <c r="I257" s="94"/>
      <c r="J257" s="94"/>
      <c r="K257" s="94"/>
      <c r="L257" s="94">
        <v>40000000</v>
      </c>
      <c r="M257" s="94"/>
      <c r="N257" s="94"/>
      <c r="O257" s="77" t="s">
        <v>187</v>
      </c>
      <c r="P257" s="77" t="s">
        <v>188</v>
      </c>
      <c r="Q257" s="77" t="s">
        <v>189</v>
      </c>
      <c r="R257" s="77"/>
      <c r="S257" s="77"/>
      <c r="T257" s="239" t="s">
        <v>190</v>
      </c>
    </row>
    <row r="258" spans="1:20" s="104" customFormat="1" ht="28.9" customHeight="1">
      <c r="A258" s="86">
        <v>2021</v>
      </c>
      <c r="B258" s="77">
        <v>3</v>
      </c>
      <c r="C258" s="77" t="s">
        <v>15</v>
      </c>
      <c r="D258" s="98" t="s">
        <v>191</v>
      </c>
      <c r="E258" s="81" t="s">
        <v>40</v>
      </c>
      <c r="F258" s="145" t="s">
        <v>1597</v>
      </c>
      <c r="G258" s="77" t="s">
        <v>19</v>
      </c>
      <c r="H258" s="77" t="s">
        <v>112</v>
      </c>
      <c r="I258" s="94"/>
      <c r="J258" s="94"/>
      <c r="K258" s="94"/>
      <c r="L258" s="94">
        <v>36000000</v>
      </c>
      <c r="M258" s="94"/>
      <c r="N258" s="94"/>
      <c r="O258" s="77" t="s">
        <v>187</v>
      </c>
      <c r="P258" s="77" t="s">
        <v>188</v>
      </c>
      <c r="Q258" s="77" t="s">
        <v>189</v>
      </c>
      <c r="R258" s="77"/>
      <c r="S258" s="77"/>
      <c r="T258" s="239" t="s">
        <v>190</v>
      </c>
    </row>
    <row r="259" spans="1:20" s="104" customFormat="1" ht="28.9" customHeight="1">
      <c r="A259" s="86">
        <v>2021</v>
      </c>
      <c r="B259" s="77">
        <v>3</v>
      </c>
      <c r="C259" s="77" t="s">
        <v>15</v>
      </c>
      <c r="D259" s="98" t="s">
        <v>192</v>
      </c>
      <c r="E259" s="81" t="s">
        <v>40</v>
      </c>
      <c r="F259" s="145" t="s">
        <v>1597</v>
      </c>
      <c r="G259" s="77" t="s">
        <v>19</v>
      </c>
      <c r="H259" s="77" t="s">
        <v>112</v>
      </c>
      <c r="I259" s="94"/>
      <c r="J259" s="94"/>
      <c r="K259" s="94"/>
      <c r="L259" s="94">
        <v>6500000</v>
      </c>
      <c r="M259" s="94"/>
      <c r="N259" s="94"/>
      <c r="O259" s="77" t="s">
        <v>187</v>
      </c>
      <c r="P259" s="77" t="s">
        <v>188</v>
      </c>
      <c r="Q259" s="77" t="s">
        <v>189</v>
      </c>
      <c r="R259" s="77"/>
      <c r="S259" s="77"/>
      <c r="T259" s="239" t="s">
        <v>190</v>
      </c>
    </row>
    <row r="260" spans="1:20" s="104" customFormat="1" ht="28.9" customHeight="1">
      <c r="A260" s="86">
        <v>2021</v>
      </c>
      <c r="B260" s="77">
        <v>3</v>
      </c>
      <c r="C260" s="77" t="s">
        <v>15</v>
      </c>
      <c r="D260" s="98" t="s">
        <v>193</v>
      </c>
      <c r="E260" s="81" t="s">
        <v>40</v>
      </c>
      <c r="F260" s="145" t="s">
        <v>1597</v>
      </c>
      <c r="G260" s="77" t="s">
        <v>19</v>
      </c>
      <c r="H260" s="77" t="s">
        <v>112</v>
      </c>
      <c r="I260" s="94"/>
      <c r="J260" s="94"/>
      <c r="K260" s="94"/>
      <c r="L260" s="94">
        <v>7000000</v>
      </c>
      <c r="M260" s="94"/>
      <c r="N260" s="94"/>
      <c r="O260" s="77" t="s">
        <v>187</v>
      </c>
      <c r="P260" s="77" t="s">
        <v>188</v>
      </c>
      <c r="Q260" s="77" t="s">
        <v>189</v>
      </c>
      <c r="R260" s="77"/>
      <c r="S260" s="77"/>
      <c r="T260" s="239" t="s">
        <v>190</v>
      </c>
    </row>
    <row r="261" spans="1:20" s="104" customFormat="1" ht="28.9" customHeight="1">
      <c r="A261" s="86">
        <v>2021</v>
      </c>
      <c r="B261" s="77">
        <v>3</v>
      </c>
      <c r="C261" s="77" t="s">
        <v>15</v>
      </c>
      <c r="D261" s="98" t="s">
        <v>194</v>
      </c>
      <c r="E261" s="81" t="s">
        <v>40</v>
      </c>
      <c r="F261" s="145" t="s">
        <v>1597</v>
      </c>
      <c r="G261" s="77" t="s">
        <v>19</v>
      </c>
      <c r="H261" s="77" t="s">
        <v>112</v>
      </c>
      <c r="I261" s="94"/>
      <c r="J261" s="94"/>
      <c r="K261" s="94"/>
      <c r="L261" s="94">
        <v>22000000</v>
      </c>
      <c r="M261" s="94"/>
      <c r="N261" s="94"/>
      <c r="O261" s="77" t="s">
        <v>187</v>
      </c>
      <c r="P261" s="77" t="s">
        <v>188</v>
      </c>
      <c r="Q261" s="77" t="s">
        <v>189</v>
      </c>
      <c r="R261" s="77"/>
      <c r="S261" s="77"/>
      <c r="T261" s="239" t="s">
        <v>190</v>
      </c>
    </row>
    <row r="262" spans="1:20" s="104" customFormat="1" ht="28.9" customHeight="1">
      <c r="A262" s="86">
        <v>2021</v>
      </c>
      <c r="B262" s="77">
        <v>3</v>
      </c>
      <c r="C262" s="77" t="s">
        <v>15</v>
      </c>
      <c r="D262" s="98" t="s">
        <v>195</v>
      </c>
      <c r="E262" s="81" t="s">
        <v>40</v>
      </c>
      <c r="F262" s="145" t="s">
        <v>1597</v>
      </c>
      <c r="G262" s="77" t="s">
        <v>19</v>
      </c>
      <c r="H262" s="77" t="s">
        <v>112</v>
      </c>
      <c r="I262" s="94"/>
      <c r="J262" s="94"/>
      <c r="K262" s="94"/>
      <c r="L262" s="94">
        <v>32000000</v>
      </c>
      <c r="M262" s="94"/>
      <c r="N262" s="94"/>
      <c r="O262" s="77" t="s">
        <v>187</v>
      </c>
      <c r="P262" s="77" t="s">
        <v>188</v>
      </c>
      <c r="Q262" s="77" t="s">
        <v>189</v>
      </c>
      <c r="R262" s="77"/>
      <c r="S262" s="77"/>
      <c r="T262" s="239" t="s">
        <v>190</v>
      </c>
    </row>
    <row r="263" spans="1:20" s="104" customFormat="1" ht="28.9" customHeight="1">
      <c r="A263" s="86">
        <v>2021</v>
      </c>
      <c r="B263" s="77">
        <v>3</v>
      </c>
      <c r="C263" s="77" t="s">
        <v>15</v>
      </c>
      <c r="D263" s="98" t="s">
        <v>196</v>
      </c>
      <c r="E263" s="81" t="s">
        <v>40</v>
      </c>
      <c r="F263" s="145" t="s">
        <v>1597</v>
      </c>
      <c r="G263" s="77" t="s">
        <v>19</v>
      </c>
      <c r="H263" s="77" t="s">
        <v>112</v>
      </c>
      <c r="I263" s="94"/>
      <c r="J263" s="94"/>
      <c r="K263" s="94"/>
      <c r="L263" s="94">
        <v>42000000</v>
      </c>
      <c r="M263" s="94"/>
      <c r="N263" s="94"/>
      <c r="O263" s="77" t="s">
        <v>187</v>
      </c>
      <c r="P263" s="77" t="s">
        <v>188</v>
      </c>
      <c r="Q263" s="77" t="s">
        <v>189</v>
      </c>
      <c r="R263" s="77"/>
      <c r="S263" s="77"/>
      <c r="T263" s="239" t="s">
        <v>190</v>
      </c>
    </row>
    <row r="264" spans="1:20" s="104" customFormat="1" ht="28.9" customHeight="1">
      <c r="A264" s="86">
        <v>2021</v>
      </c>
      <c r="B264" s="77">
        <v>3</v>
      </c>
      <c r="C264" s="77" t="s">
        <v>15</v>
      </c>
      <c r="D264" s="142" t="s">
        <v>2318</v>
      </c>
      <c r="E264" s="143" t="s">
        <v>2319</v>
      </c>
      <c r="F264" s="144" t="s">
        <v>2320</v>
      </c>
      <c r="G264" s="77" t="s">
        <v>268</v>
      </c>
      <c r="H264" s="77" t="s">
        <v>112</v>
      </c>
      <c r="I264" s="94">
        <v>24000000</v>
      </c>
      <c r="J264" s="94"/>
      <c r="K264" s="94"/>
      <c r="L264" s="94">
        <f t="shared" ref="L264:L269" si="4">SUM(I264:K264)</f>
        <v>24000000</v>
      </c>
      <c r="M264" s="94"/>
      <c r="N264" s="94"/>
      <c r="O264" s="77" t="s">
        <v>2321</v>
      </c>
      <c r="P264" s="77" t="s">
        <v>2322</v>
      </c>
      <c r="Q264" s="77">
        <v>319408123</v>
      </c>
      <c r="R264" s="77"/>
      <c r="S264" s="77"/>
      <c r="T264" s="85" t="s">
        <v>114</v>
      </c>
    </row>
    <row r="265" spans="1:20" s="104" customFormat="1" ht="28.9" customHeight="1">
      <c r="A265" s="86">
        <v>2021</v>
      </c>
      <c r="B265" s="77">
        <v>3</v>
      </c>
      <c r="C265" s="77" t="s">
        <v>15</v>
      </c>
      <c r="D265" s="142" t="s">
        <v>2323</v>
      </c>
      <c r="E265" s="143" t="s">
        <v>2324</v>
      </c>
      <c r="F265" s="144" t="s">
        <v>2325</v>
      </c>
      <c r="G265" s="77" t="s">
        <v>19</v>
      </c>
      <c r="H265" s="77" t="s">
        <v>112</v>
      </c>
      <c r="I265" s="94">
        <v>8000000</v>
      </c>
      <c r="J265" s="94"/>
      <c r="K265" s="94">
        <v>0</v>
      </c>
      <c r="L265" s="94">
        <f t="shared" si="4"/>
        <v>8000000</v>
      </c>
      <c r="M265" s="94"/>
      <c r="N265" s="94"/>
      <c r="O265" s="77" t="s">
        <v>2321</v>
      </c>
      <c r="P265" s="77" t="s">
        <v>2322</v>
      </c>
      <c r="Q265" s="77">
        <v>319408123</v>
      </c>
      <c r="R265" s="77"/>
      <c r="S265" s="77"/>
      <c r="T265" s="85" t="s">
        <v>114</v>
      </c>
    </row>
    <row r="266" spans="1:20" s="104" customFormat="1" ht="28.9" customHeight="1">
      <c r="A266" s="86">
        <v>2021</v>
      </c>
      <c r="B266" s="77">
        <v>3</v>
      </c>
      <c r="C266" s="77" t="s">
        <v>15</v>
      </c>
      <c r="D266" s="142" t="s">
        <v>2326</v>
      </c>
      <c r="E266" s="143" t="s">
        <v>2327</v>
      </c>
      <c r="F266" s="145" t="s">
        <v>1597</v>
      </c>
      <c r="G266" s="77" t="s">
        <v>19</v>
      </c>
      <c r="H266" s="77" t="s">
        <v>112</v>
      </c>
      <c r="I266" s="94">
        <v>40000000</v>
      </c>
      <c r="J266" s="94"/>
      <c r="K266" s="94"/>
      <c r="L266" s="94">
        <f t="shared" si="4"/>
        <v>40000000</v>
      </c>
      <c r="M266" s="94"/>
      <c r="N266" s="94"/>
      <c r="O266" s="77" t="s">
        <v>2321</v>
      </c>
      <c r="P266" s="77" t="s">
        <v>2322</v>
      </c>
      <c r="Q266" s="77">
        <v>319408123</v>
      </c>
      <c r="R266" s="77"/>
      <c r="S266" s="77"/>
      <c r="T266" s="85" t="s">
        <v>114</v>
      </c>
    </row>
    <row r="267" spans="1:20" s="104" customFormat="1" ht="28.9" customHeight="1">
      <c r="A267" s="86">
        <v>2021</v>
      </c>
      <c r="B267" s="77">
        <v>3</v>
      </c>
      <c r="C267" s="77" t="s">
        <v>15</v>
      </c>
      <c r="D267" s="142" t="s">
        <v>2328</v>
      </c>
      <c r="E267" s="143" t="s">
        <v>2329</v>
      </c>
      <c r="F267" s="144" t="s">
        <v>2330</v>
      </c>
      <c r="G267" s="77" t="s">
        <v>176</v>
      </c>
      <c r="H267" s="77" t="s">
        <v>112</v>
      </c>
      <c r="I267" s="94"/>
      <c r="J267" s="94">
        <v>45000000</v>
      </c>
      <c r="K267" s="94"/>
      <c r="L267" s="94">
        <f t="shared" si="4"/>
        <v>45000000</v>
      </c>
      <c r="M267" s="94"/>
      <c r="N267" s="94"/>
      <c r="O267" s="77" t="s">
        <v>2321</v>
      </c>
      <c r="P267" s="77" t="s">
        <v>2322</v>
      </c>
      <c r="Q267" s="77">
        <v>319408123</v>
      </c>
      <c r="R267" s="77"/>
      <c r="S267" s="77"/>
      <c r="T267" s="85" t="s">
        <v>114</v>
      </c>
    </row>
    <row r="268" spans="1:20" s="104" customFormat="1" ht="28.9" customHeight="1">
      <c r="A268" s="86">
        <v>2021</v>
      </c>
      <c r="B268" s="77">
        <v>3</v>
      </c>
      <c r="C268" s="77" t="s">
        <v>15</v>
      </c>
      <c r="D268" s="142" t="s">
        <v>2331</v>
      </c>
      <c r="E268" s="143" t="s">
        <v>2332</v>
      </c>
      <c r="F268" s="144" t="s">
        <v>2333</v>
      </c>
      <c r="G268" s="77" t="s">
        <v>176</v>
      </c>
      <c r="H268" s="77" t="s">
        <v>112</v>
      </c>
      <c r="I268" s="94"/>
      <c r="J268" s="94">
        <v>25000000</v>
      </c>
      <c r="K268" s="94"/>
      <c r="L268" s="94">
        <f t="shared" si="4"/>
        <v>25000000</v>
      </c>
      <c r="M268" s="94"/>
      <c r="N268" s="94"/>
      <c r="O268" s="77" t="s">
        <v>2321</v>
      </c>
      <c r="P268" s="77" t="s">
        <v>2322</v>
      </c>
      <c r="Q268" s="77">
        <v>319408123</v>
      </c>
      <c r="R268" s="77"/>
      <c r="S268" s="77"/>
      <c r="T268" s="85" t="s">
        <v>114</v>
      </c>
    </row>
    <row r="269" spans="1:20" s="104" customFormat="1" ht="28.9" customHeight="1">
      <c r="A269" s="86">
        <v>2021</v>
      </c>
      <c r="B269" s="77">
        <v>3</v>
      </c>
      <c r="C269" s="77" t="s">
        <v>15</v>
      </c>
      <c r="D269" s="142" t="s">
        <v>2334</v>
      </c>
      <c r="E269" s="143" t="s">
        <v>2335</v>
      </c>
      <c r="F269" s="144" t="s">
        <v>2336</v>
      </c>
      <c r="G269" s="77" t="s">
        <v>19</v>
      </c>
      <c r="H269" s="77" t="s">
        <v>112</v>
      </c>
      <c r="I269" s="94">
        <v>40000000</v>
      </c>
      <c r="J269" s="94"/>
      <c r="K269" s="94"/>
      <c r="L269" s="94">
        <f t="shared" si="4"/>
        <v>40000000</v>
      </c>
      <c r="M269" s="94"/>
      <c r="N269" s="94"/>
      <c r="O269" s="77" t="s">
        <v>2321</v>
      </c>
      <c r="P269" s="77" t="s">
        <v>2322</v>
      </c>
      <c r="Q269" s="77">
        <v>319408123</v>
      </c>
      <c r="R269" s="77"/>
      <c r="S269" s="77"/>
      <c r="T269" s="85" t="s">
        <v>114</v>
      </c>
    </row>
    <row r="270" spans="1:20" s="104" customFormat="1" ht="28.9" customHeight="1">
      <c r="A270" s="86">
        <v>2021</v>
      </c>
      <c r="B270" s="77">
        <v>3</v>
      </c>
      <c r="C270" s="77" t="s">
        <v>15</v>
      </c>
      <c r="D270" s="145" t="s">
        <v>2074</v>
      </c>
      <c r="E270" s="81" t="s">
        <v>40</v>
      </c>
      <c r="F270" s="145" t="s">
        <v>2075</v>
      </c>
      <c r="G270" s="77" t="s">
        <v>16</v>
      </c>
      <c r="H270" s="77" t="s">
        <v>44</v>
      </c>
      <c r="I270" s="146">
        <v>15000000</v>
      </c>
      <c r="J270" s="94">
        <f>L270-I270</f>
        <v>5000000</v>
      </c>
      <c r="K270" s="94"/>
      <c r="L270" s="146">
        <v>20000000</v>
      </c>
      <c r="M270" s="94"/>
      <c r="N270" s="94"/>
      <c r="O270" s="77" t="s">
        <v>2076</v>
      </c>
      <c r="P270" s="77" t="s">
        <v>2077</v>
      </c>
      <c r="Q270" s="77" t="s">
        <v>2078</v>
      </c>
      <c r="R270" s="77"/>
      <c r="S270" s="77"/>
      <c r="T270" s="85" t="s">
        <v>137</v>
      </c>
    </row>
    <row r="271" spans="1:20" s="104" customFormat="1" ht="28.9" customHeight="1">
      <c r="A271" s="86">
        <v>2021</v>
      </c>
      <c r="B271" s="77">
        <v>3</v>
      </c>
      <c r="C271" s="77" t="s">
        <v>15</v>
      </c>
      <c r="D271" s="145" t="s">
        <v>2079</v>
      </c>
      <c r="E271" s="81" t="s">
        <v>40</v>
      </c>
      <c r="F271" s="145" t="s">
        <v>2080</v>
      </c>
      <c r="G271" s="77" t="s">
        <v>16</v>
      </c>
      <c r="H271" s="77" t="s">
        <v>44</v>
      </c>
      <c r="I271" s="146">
        <v>15000000</v>
      </c>
      <c r="J271" s="94"/>
      <c r="K271" s="94"/>
      <c r="L271" s="146">
        <v>15000000</v>
      </c>
      <c r="M271" s="94"/>
      <c r="N271" s="94"/>
      <c r="O271" s="77" t="s">
        <v>2081</v>
      </c>
      <c r="P271" s="77" t="s">
        <v>2082</v>
      </c>
      <c r="Q271" s="77" t="s">
        <v>2083</v>
      </c>
      <c r="R271" s="77"/>
      <c r="S271" s="77"/>
      <c r="T271" s="85" t="s">
        <v>2084</v>
      </c>
    </row>
    <row r="272" spans="1:20" s="104" customFormat="1" ht="28.9" customHeight="1">
      <c r="A272" s="86">
        <v>2021</v>
      </c>
      <c r="B272" s="77">
        <v>3</v>
      </c>
      <c r="C272" s="77" t="s">
        <v>15</v>
      </c>
      <c r="D272" s="145" t="s">
        <v>2085</v>
      </c>
      <c r="E272" s="81" t="s">
        <v>40</v>
      </c>
      <c r="F272" s="145" t="s">
        <v>2086</v>
      </c>
      <c r="G272" s="77" t="s">
        <v>16</v>
      </c>
      <c r="H272" s="77" t="s">
        <v>44</v>
      </c>
      <c r="I272" s="146">
        <v>5000000</v>
      </c>
      <c r="J272" s="94"/>
      <c r="K272" s="94"/>
      <c r="L272" s="146">
        <v>5000000</v>
      </c>
      <c r="M272" s="94"/>
      <c r="N272" s="94"/>
      <c r="O272" s="77" t="s">
        <v>2076</v>
      </c>
      <c r="P272" s="77" t="s">
        <v>2077</v>
      </c>
      <c r="Q272" s="77" t="s">
        <v>2087</v>
      </c>
      <c r="R272" s="77"/>
      <c r="S272" s="77"/>
      <c r="T272" s="85" t="s">
        <v>137</v>
      </c>
    </row>
    <row r="273" spans="1:20" s="104" customFormat="1" ht="28.9" customHeight="1">
      <c r="A273" s="86">
        <v>2021</v>
      </c>
      <c r="B273" s="77">
        <v>3</v>
      </c>
      <c r="C273" s="77" t="s">
        <v>15</v>
      </c>
      <c r="D273" s="145" t="s">
        <v>2088</v>
      </c>
      <c r="E273" s="81" t="s">
        <v>40</v>
      </c>
      <c r="F273" s="145" t="s">
        <v>2089</v>
      </c>
      <c r="G273" s="77" t="s">
        <v>16</v>
      </c>
      <c r="H273" s="77" t="s">
        <v>44</v>
      </c>
      <c r="I273" s="146">
        <v>35000000</v>
      </c>
      <c r="J273" s="94">
        <f>L273-I273</f>
        <v>10000000</v>
      </c>
      <c r="K273" s="94"/>
      <c r="L273" s="146">
        <v>45000000</v>
      </c>
      <c r="M273" s="94"/>
      <c r="N273" s="94"/>
      <c r="O273" s="77" t="s">
        <v>2090</v>
      </c>
      <c r="P273" s="77" t="s">
        <v>2077</v>
      </c>
      <c r="Q273" s="77" t="s">
        <v>2087</v>
      </c>
      <c r="R273" s="77"/>
      <c r="S273" s="77"/>
      <c r="T273" s="85" t="s">
        <v>113</v>
      </c>
    </row>
    <row r="274" spans="1:20" s="104" customFormat="1" ht="28.9" customHeight="1">
      <c r="A274" s="86">
        <v>2021</v>
      </c>
      <c r="B274" s="77">
        <v>3</v>
      </c>
      <c r="C274" s="77" t="s">
        <v>15</v>
      </c>
      <c r="D274" s="145" t="s">
        <v>2091</v>
      </c>
      <c r="E274" s="81" t="s">
        <v>40</v>
      </c>
      <c r="F274" s="145" t="s">
        <v>2092</v>
      </c>
      <c r="G274" s="77" t="s">
        <v>16</v>
      </c>
      <c r="H274" s="77" t="s">
        <v>44</v>
      </c>
      <c r="I274" s="146">
        <v>15000000</v>
      </c>
      <c r="J274" s="94"/>
      <c r="K274" s="94"/>
      <c r="L274" s="146">
        <v>15000000</v>
      </c>
      <c r="M274" s="94"/>
      <c r="N274" s="94"/>
      <c r="O274" s="77" t="s">
        <v>2076</v>
      </c>
      <c r="P274" s="77" t="s">
        <v>2082</v>
      </c>
      <c r="Q274" s="77" t="s">
        <v>2087</v>
      </c>
      <c r="R274" s="77"/>
      <c r="S274" s="77"/>
      <c r="T274" s="85" t="s">
        <v>137</v>
      </c>
    </row>
    <row r="275" spans="1:20" s="104" customFormat="1" ht="28.9" customHeight="1">
      <c r="A275" s="86">
        <v>2021</v>
      </c>
      <c r="B275" s="77">
        <v>3</v>
      </c>
      <c r="C275" s="77" t="s">
        <v>15</v>
      </c>
      <c r="D275" s="145" t="s">
        <v>2093</v>
      </c>
      <c r="E275" s="81" t="s">
        <v>40</v>
      </c>
      <c r="F275" s="145" t="s">
        <v>2094</v>
      </c>
      <c r="G275" s="77" t="s">
        <v>16</v>
      </c>
      <c r="H275" s="77" t="s">
        <v>44</v>
      </c>
      <c r="I275" s="146">
        <v>35000000</v>
      </c>
      <c r="J275" s="94">
        <f t="shared" ref="J275:J282" si="5">L275-I275</f>
        <v>5000000</v>
      </c>
      <c r="K275" s="94"/>
      <c r="L275" s="146">
        <v>40000000</v>
      </c>
      <c r="M275" s="94"/>
      <c r="N275" s="94"/>
      <c r="O275" s="77" t="s">
        <v>2076</v>
      </c>
      <c r="P275" s="77" t="s">
        <v>2077</v>
      </c>
      <c r="Q275" s="77" t="s">
        <v>2087</v>
      </c>
      <c r="R275" s="77"/>
      <c r="S275" s="77"/>
      <c r="T275" s="85" t="s">
        <v>113</v>
      </c>
    </row>
    <row r="276" spans="1:20" s="104" customFormat="1" ht="28.9" customHeight="1">
      <c r="A276" s="86">
        <v>2021</v>
      </c>
      <c r="B276" s="77">
        <v>3</v>
      </c>
      <c r="C276" s="77" t="s">
        <v>15</v>
      </c>
      <c r="D276" s="145" t="s">
        <v>2095</v>
      </c>
      <c r="E276" s="81" t="s">
        <v>40</v>
      </c>
      <c r="F276" s="145" t="s">
        <v>2096</v>
      </c>
      <c r="G276" s="77" t="s">
        <v>16</v>
      </c>
      <c r="H276" s="77" t="s">
        <v>44</v>
      </c>
      <c r="I276" s="146">
        <v>30000000</v>
      </c>
      <c r="J276" s="94">
        <f t="shared" si="5"/>
        <v>10000000</v>
      </c>
      <c r="K276" s="94"/>
      <c r="L276" s="146">
        <v>40000000</v>
      </c>
      <c r="M276" s="94"/>
      <c r="N276" s="94"/>
      <c r="O276" s="77" t="s">
        <v>2090</v>
      </c>
      <c r="P276" s="77" t="s">
        <v>2077</v>
      </c>
      <c r="Q276" s="77" t="s">
        <v>2087</v>
      </c>
      <c r="R276" s="77"/>
      <c r="S276" s="77"/>
      <c r="T276" s="85" t="s">
        <v>113</v>
      </c>
    </row>
    <row r="277" spans="1:20" s="104" customFormat="1" ht="28.9" customHeight="1">
      <c r="A277" s="86">
        <v>2021</v>
      </c>
      <c r="B277" s="77">
        <v>3</v>
      </c>
      <c r="C277" s="77" t="s">
        <v>15</v>
      </c>
      <c r="D277" s="145" t="s">
        <v>2097</v>
      </c>
      <c r="E277" s="81" t="s">
        <v>40</v>
      </c>
      <c r="F277" s="145" t="s">
        <v>2098</v>
      </c>
      <c r="G277" s="77" t="s">
        <v>16</v>
      </c>
      <c r="H277" s="77" t="s">
        <v>44</v>
      </c>
      <c r="I277" s="146">
        <v>10000000</v>
      </c>
      <c r="J277" s="94">
        <f t="shared" si="5"/>
        <v>10000000</v>
      </c>
      <c r="K277" s="94"/>
      <c r="L277" s="146">
        <v>20000000</v>
      </c>
      <c r="M277" s="94"/>
      <c r="N277" s="94"/>
      <c r="O277" s="77" t="s">
        <v>2076</v>
      </c>
      <c r="P277" s="77" t="s">
        <v>2099</v>
      </c>
      <c r="Q277" s="77" t="s">
        <v>2087</v>
      </c>
      <c r="R277" s="77"/>
      <c r="S277" s="77"/>
      <c r="T277" s="85" t="s">
        <v>2084</v>
      </c>
    </row>
    <row r="278" spans="1:20" s="104" customFormat="1" ht="28.9" customHeight="1">
      <c r="A278" s="86">
        <v>2021</v>
      </c>
      <c r="B278" s="77">
        <v>3</v>
      </c>
      <c r="C278" s="77" t="s">
        <v>15</v>
      </c>
      <c r="D278" s="145" t="s">
        <v>2100</v>
      </c>
      <c r="E278" s="81" t="s">
        <v>40</v>
      </c>
      <c r="F278" s="145" t="s">
        <v>2101</v>
      </c>
      <c r="G278" s="77" t="s">
        <v>16</v>
      </c>
      <c r="H278" s="77" t="s">
        <v>44</v>
      </c>
      <c r="I278" s="146">
        <v>30000000</v>
      </c>
      <c r="J278" s="94">
        <f t="shared" si="5"/>
        <v>15000000</v>
      </c>
      <c r="K278" s="94"/>
      <c r="L278" s="146">
        <v>45000000</v>
      </c>
      <c r="M278" s="94"/>
      <c r="N278" s="94"/>
      <c r="O278" s="77" t="s">
        <v>2076</v>
      </c>
      <c r="P278" s="77" t="s">
        <v>2077</v>
      </c>
      <c r="Q278" s="77" t="s">
        <v>2087</v>
      </c>
      <c r="R278" s="77"/>
      <c r="S278" s="77"/>
      <c r="T278" s="85" t="s">
        <v>2102</v>
      </c>
    </row>
    <row r="279" spans="1:20" s="104" customFormat="1" ht="28.9" customHeight="1">
      <c r="A279" s="86">
        <v>2021</v>
      </c>
      <c r="B279" s="77">
        <v>3</v>
      </c>
      <c r="C279" s="77" t="s">
        <v>15</v>
      </c>
      <c r="D279" s="145" t="s">
        <v>2103</v>
      </c>
      <c r="E279" s="81" t="s">
        <v>40</v>
      </c>
      <c r="F279" s="145" t="s">
        <v>2104</v>
      </c>
      <c r="G279" s="77" t="s">
        <v>16</v>
      </c>
      <c r="H279" s="77" t="s">
        <v>44</v>
      </c>
      <c r="I279" s="146">
        <v>15000000</v>
      </c>
      <c r="J279" s="94">
        <f t="shared" si="5"/>
        <v>10000000</v>
      </c>
      <c r="K279" s="94"/>
      <c r="L279" s="146">
        <v>25000000</v>
      </c>
      <c r="M279" s="94"/>
      <c r="N279" s="94"/>
      <c r="O279" s="77" t="s">
        <v>2105</v>
      </c>
      <c r="P279" s="77" t="s">
        <v>2077</v>
      </c>
      <c r="Q279" s="77" t="s">
        <v>2087</v>
      </c>
      <c r="R279" s="77"/>
      <c r="S279" s="77"/>
      <c r="T279" s="85" t="s">
        <v>137</v>
      </c>
    </row>
    <row r="280" spans="1:20" s="104" customFormat="1" ht="28.9" customHeight="1">
      <c r="A280" s="86">
        <v>2021</v>
      </c>
      <c r="B280" s="77">
        <v>3</v>
      </c>
      <c r="C280" s="77" t="s">
        <v>15</v>
      </c>
      <c r="D280" s="145" t="s">
        <v>2106</v>
      </c>
      <c r="E280" s="81" t="s">
        <v>40</v>
      </c>
      <c r="F280" s="145" t="s">
        <v>2107</v>
      </c>
      <c r="G280" s="77" t="s">
        <v>16</v>
      </c>
      <c r="H280" s="77" t="s">
        <v>44</v>
      </c>
      <c r="I280" s="146">
        <v>35000000</v>
      </c>
      <c r="J280" s="94">
        <f t="shared" si="5"/>
        <v>10000000</v>
      </c>
      <c r="K280" s="94"/>
      <c r="L280" s="146">
        <v>45000000</v>
      </c>
      <c r="M280" s="94"/>
      <c r="N280" s="94"/>
      <c r="O280" s="77" t="s">
        <v>2090</v>
      </c>
      <c r="P280" s="77" t="s">
        <v>2077</v>
      </c>
      <c r="Q280" s="77" t="s">
        <v>2087</v>
      </c>
      <c r="R280" s="77"/>
      <c r="S280" s="77"/>
      <c r="T280" s="85" t="s">
        <v>2108</v>
      </c>
    </row>
    <row r="281" spans="1:20" s="104" customFormat="1" ht="28.9" customHeight="1">
      <c r="A281" s="86">
        <v>2021</v>
      </c>
      <c r="B281" s="77">
        <v>3</v>
      </c>
      <c r="C281" s="77" t="s">
        <v>15</v>
      </c>
      <c r="D281" s="145" t="s">
        <v>2109</v>
      </c>
      <c r="E281" s="81" t="s">
        <v>40</v>
      </c>
      <c r="F281" s="145" t="s">
        <v>2110</v>
      </c>
      <c r="G281" s="77" t="s">
        <v>16</v>
      </c>
      <c r="H281" s="77" t="s">
        <v>44</v>
      </c>
      <c r="I281" s="146">
        <v>25000000</v>
      </c>
      <c r="J281" s="94">
        <f t="shared" si="5"/>
        <v>15000000</v>
      </c>
      <c r="K281" s="94"/>
      <c r="L281" s="146">
        <v>40000000</v>
      </c>
      <c r="M281" s="94"/>
      <c r="N281" s="94"/>
      <c r="O281" s="77" t="s">
        <v>2076</v>
      </c>
      <c r="P281" s="77" t="s">
        <v>2082</v>
      </c>
      <c r="Q281" s="77" t="s">
        <v>2087</v>
      </c>
      <c r="R281" s="77"/>
      <c r="S281" s="77"/>
      <c r="T281" s="85" t="s">
        <v>137</v>
      </c>
    </row>
    <row r="282" spans="1:20" s="104" customFormat="1" ht="28.9" customHeight="1">
      <c r="A282" s="86">
        <v>2021</v>
      </c>
      <c r="B282" s="77">
        <v>3</v>
      </c>
      <c r="C282" s="77" t="s">
        <v>15</v>
      </c>
      <c r="D282" s="145" t="s">
        <v>2111</v>
      </c>
      <c r="E282" s="81" t="s">
        <v>40</v>
      </c>
      <c r="F282" s="145" t="s">
        <v>2112</v>
      </c>
      <c r="G282" s="77" t="s">
        <v>16</v>
      </c>
      <c r="H282" s="77" t="s">
        <v>44</v>
      </c>
      <c r="I282" s="146">
        <v>23000000</v>
      </c>
      <c r="J282" s="94">
        <f t="shared" si="5"/>
        <v>2000000</v>
      </c>
      <c r="K282" s="94"/>
      <c r="L282" s="146">
        <v>25000000</v>
      </c>
      <c r="M282" s="94"/>
      <c r="N282" s="94"/>
      <c r="O282" s="77" t="s">
        <v>2076</v>
      </c>
      <c r="P282" s="77" t="s">
        <v>2077</v>
      </c>
      <c r="Q282" s="77" t="s">
        <v>2087</v>
      </c>
      <c r="R282" s="77"/>
      <c r="S282" s="77"/>
      <c r="T282" s="85" t="s">
        <v>137</v>
      </c>
    </row>
    <row r="283" spans="1:20" s="104" customFormat="1" ht="28.9" customHeight="1">
      <c r="A283" s="86">
        <v>2021</v>
      </c>
      <c r="B283" s="77">
        <v>3</v>
      </c>
      <c r="C283" s="77" t="s">
        <v>15</v>
      </c>
      <c r="D283" s="145" t="s">
        <v>2113</v>
      </c>
      <c r="E283" s="81" t="s">
        <v>40</v>
      </c>
      <c r="F283" s="145" t="s">
        <v>2114</v>
      </c>
      <c r="G283" s="77" t="s">
        <v>16</v>
      </c>
      <c r="H283" s="77" t="s">
        <v>44</v>
      </c>
      <c r="I283" s="146">
        <v>30000000</v>
      </c>
      <c r="J283" s="94"/>
      <c r="K283" s="94"/>
      <c r="L283" s="146">
        <v>30000000</v>
      </c>
      <c r="M283" s="94"/>
      <c r="N283" s="94"/>
      <c r="O283" s="77" t="s">
        <v>2076</v>
      </c>
      <c r="P283" s="77" t="s">
        <v>2077</v>
      </c>
      <c r="Q283" s="77" t="s">
        <v>2087</v>
      </c>
      <c r="R283" s="77"/>
      <c r="S283" s="77"/>
      <c r="T283" s="85" t="s">
        <v>2102</v>
      </c>
    </row>
    <row r="284" spans="1:20" s="104" customFormat="1" ht="28.9" customHeight="1">
      <c r="A284" s="86">
        <v>2021</v>
      </c>
      <c r="B284" s="77">
        <v>3</v>
      </c>
      <c r="C284" s="77" t="s">
        <v>15</v>
      </c>
      <c r="D284" s="145" t="s">
        <v>2115</v>
      </c>
      <c r="E284" s="81" t="s">
        <v>40</v>
      </c>
      <c r="F284" s="145" t="s">
        <v>2116</v>
      </c>
      <c r="G284" s="77" t="s">
        <v>16</v>
      </c>
      <c r="H284" s="77" t="s">
        <v>44</v>
      </c>
      <c r="I284" s="146">
        <v>25000000</v>
      </c>
      <c r="J284" s="94">
        <f>L284-I284</f>
        <v>5000000</v>
      </c>
      <c r="K284" s="94"/>
      <c r="L284" s="146">
        <v>30000000</v>
      </c>
      <c r="M284" s="94"/>
      <c r="N284" s="94"/>
      <c r="O284" s="77" t="s">
        <v>2076</v>
      </c>
      <c r="P284" s="77" t="s">
        <v>2077</v>
      </c>
      <c r="Q284" s="77" t="s">
        <v>2087</v>
      </c>
      <c r="R284" s="77"/>
      <c r="S284" s="77"/>
      <c r="T284" s="85" t="s">
        <v>113</v>
      </c>
    </row>
    <row r="285" spans="1:20" s="104" customFormat="1" ht="28.9" customHeight="1">
      <c r="A285" s="86">
        <v>2021</v>
      </c>
      <c r="B285" s="77">
        <v>3</v>
      </c>
      <c r="C285" s="77" t="s">
        <v>15</v>
      </c>
      <c r="D285" s="145" t="s">
        <v>2117</v>
      </c>
      <c r="E285" s="81" t="s">
        <v>40</v>
      </c>
      <c r="F285" s="145" t="s">
        <v>2118</v>
      </c>
      <c r="G285" s="77" t="s">
        <v>16</v>
      </c>
      <c r="H285" s="77" t="s">
        <v>44</v>
      </c>
      <c r="I285" s="146">
        <v>8000000</v>
      </c>
      <c r="J285" s="94">
        <f>L285-I285</f>
        <v>2000000</v>
      </c>
      <c r="K285" s="94"/>
      <c r="L285" s="146">
        <v>10000000</v>
      </c>
      <c r="M285" s="94"/>
      <c r="N285" s="94"/>
      <c r="O285" s="77" t="s">
        <v>2076</v>
      </c>
      <c r="P285" s="77" t="s">
        <v>2077</v>
      </c>
      <c r="Q285" s="77" t="s">
        <v>2087</v>
      </c>
      <c r="R285" s="77"/>
      <c r="S285" s="77"/>
      <c r="T285" s="85" t="s">
        <v>137</v>
      </c>
    </row>
    <row r="286" spans="1:20" s="104" customFormat="1" ht="28.9" customHeight="1">
      <c r="A286" s="86">
        <v>2021</v>
      </c>
      <c r="B286" s="77">
        <v>3</v>
      </c>
      <c r="C286" s="77" t="s">
        <v>15</v>
      </c>
      <c r="D286" s="145" t="s">
        <v>2119</v>
      </c>
      <c r="E286" s="81" t="s">
        <v>40</v>
      </c>
      <c r="F286" s="145" t="s">
        <v>2120</v>
      </c>
      <c r="G286" s="77" t="s">
        <v>16</v>
      </c>
      <c r="H286" s="77" t="s">
        <v>44</v>
      </c>
      <c r="I286" s="146">
        <v>5000000</v>
      </c>
      <c r="J286" s="94">
        <f>L286-I286</f>
        <v>5000000</v>
      </c>
      <c r="K286" s="94"/>
      <c r="L286" s="146">
        <v>10000000</v>
      </c>
      <c r="M286" s="94"/>
      <c r="N286" s="94"/>
      <c r="O286" s="77" t="s">
        <v>2076</v>
      </c>
      <c r="P286" s="77" t="s">
        <v>2077</v>
      </c>
      <c r="Q286" s="77" t="s">
        <v>2087</v>
      </c>
      <c r="R286" s="77"/>
      <c r="S286" s="77"/>
      <c r="T286" s="85" t="s">
        <v>137</v>
      </c>
    </row>
    <row r="287" spans="1:20" s="104" customFormat="1" ht="28.9" customHeight="1">
      <c r="A287" s="86">
        <v>2021</v>
      </c>
      <c r="B287" s="77">
        <v>3</v>
      </c>
      <c r="C287" s="77" t="s">
        <v>15</v>
      </c>
      <c r="D287" s="145" t="s">
        <v>2121</v>
      </c>
      <c r="E287" s="81" t="s">
        <v>40</v>
      </c>
      <c r="F287" s="145" t="s">
        <v>2122</v>
      </c>
      <c r="G287" s="77" t="s">
        <v>16</v>
      </c>
      <c r="H287" s="77" t="s">
        <v>44</v>
      </c>
      <c r="I287" s="146">
        <v>10000000</v>
      </c>
      <c r="J287" s="94">
        <f>L287-I287</f>
        <v>5000000</v>
      </c>
      <c r="K287" s="94"/>
      <c r="L287" s="146">
        <v>15000000</v>
      </c>
      <c r="M287" s="94"/>
      <c r="N287" s="94"/>
      <c r="O287" s="77" t="s">
        <v>2076</v>
      </c>
      <c r="P287" s="77" t="s">
        <v>2077</v>
      </c>
      <c r="Q287" s="77" t="s">
        <v>2087</v>
      </c>
      <c r="R287" s="77"/>
      <c r="S287" s="77"/>
      <c r="T287" s="85" t="s">
        <v>137</v>
      </c>
    </row>
    <row r="288" spans="1:20" s="104" customFormat="1" ht="28.9" customHeight="1">
      <c r="A288" s="86">
        <v>2021</v>
      </c>
      <c r="B288" s="77">
        <v>3</v>
      </c>
      <c r="C288" s="77" t="s">
        <v>15</v>
      </c>
      <c r="D288" s="145" t="s">
        <v>2123</v>
      </c>
      <c r="E288" s="81" t="s">
        <v>40</v>
      </c>
      <c r="F288" s="145" t="s">
        <v>2124</v>
      </c>
      <c r="G288" s="77" t="s">
        <v>16</v>
      </c>
      <c r="H288" s="77" t="s">
        <v>44</v>
      </c>
      <c r="I288" s="146">
        <v>15000000</v>
      </c>
      <c r="J288" s="94">
        <f>L288-I288</f>
        <v>5000000</v>
      </c>
      <c r="K288" s="94"/>
      <c r="L288" s="146">
        <v>20000000</v>
      </c>
      <c r="M288" s="94"/>
      <c r="N288" s="94"/>
      <c r="O288" s="77" t="s">
        <v>2076</v>
      </c>
      <c r="P288" s="77" t="s">
        <v>2082</v>
      </c>
      <c r="Q288" s="77" t="s">
        <v>2087</v>
      </c>
      <c r="R288" s="77"/>
      <c r="S288" s="77"/>
      <c r="T288" s="85" t="s">
        <v>2084</v>
      </c>
    </row>
    <row r="289" spans="1:20" s="104" customFormat="1" ht="28.9" customHeight="1">
      <c r="A289" s="86">
        <v>2021</v>
      </c>
      <c r="B289" s="77">
        <v>3</v>
      </c>
      <c r="C289" s="77" t="s">
        <v>15</v>
      </c>
      <c r="D289" s="98" t="s">
        <v>1152</v>
      </c>
      <c r="E289" s="81" t="s">
        <v>40</v>
      </c>
      <c r="F289" s="145" t="s">
        <v>1597</v>
      </c>
      <c r="G289" s="77" t="s">
        <v>19</v>
      </c>
      <c r="H289" s="77" t="s">
        <v>112</v>
      </c>
      <c r="I289" s="94"/>
      <c r="J289" s="94"/>
      <c r="K289" s="94"/>
      <c r="L289" s="94">
        <v>10000000</v>
      </c>
      <c r="M289" s="94"/>
      <c r="N289" s="94"/>
      <c r="O289" s="77" t="s">
        <v>1153</v>
      </c>
      <c r="P289" s="77" t="s">
        <v>1154</v>
      </c>
      <c r="Q289" s="77" t="s">
        <v>1155</v>
      </c>
      <c r="R289" s="77" t="s">
        <v>133</v>
      </c>
      <c r="S289" s="77"/>
      <c r="T289" s="85" t="s">
        <v>613</v>
      </c>
    </row>
    <row r="290" spans="1:20" s="104" customFormat="1" ht="28.9" customHeight="1">
      <c r="A290" s="86">
        <v>2021</v>
      </c>
      <c r="B290" s="77">
        <v>3</v>
      </c>
      <c r="C290" s="77" t="s">
        <v>15</v>
      </c>
      <c r="D290" s="98" t="s">
        <v>1156</v>
      </c>
      <c r="E290" s="81" t="s">
        <v>40</v>
      </c>
      <c r="F290" s="145" t="s">
        <v>1597</v>
      </c>
      <c r="G290" s="77" t="s">
        <v>19</v>
      </c>
      <c r="H290" s="77" t="s">
        <v>112</v>
      </c>
      <c r="I290" s="94"/>
      <c r="J290" s="94"/>
      <c r="K290" s="94"/>
      <c r="L290" s="94">
        <v>45000000</v>
      </c>
      <c r="M290" s="94"/>
      <c r="N290" s="94"/>
      <c r="O290" s="77" t="s">
        <v>1157</v>
      </c>
      <c r="P290" s="77" t="s">
        <v>1158</v>
      </c>
      <c r="Q290" s="77" t="s">
        <v>1159</v>
      </c>
      <c r="R290" s="77" t="s">
        <v>479</v>
      </c>
      <c r="S290" s="77"/>
      <c r="T290" s="85" t="s">
        <v>114</v>
      </c>
    </row>
    <row r="291" spans="1:20" s="104" customFormat="1" ht="28.9" customHeight="1">
      <c r="A291" s="86">
        <v>2021</v>
      </c>
      <c r="B291" s="77">
        <v>3</v>
      </c>
      <c r="C291" s="77" t="s">
        <v>15</v>
      </c>
      <c r="D291" s="98" t="s">
        <v>1160</v>
      </c>
      <c r="E291" s="81" t="s">
        <v>40</v>
      </c>
      <c r="F291" s="145" t="s">
        <v>1597</v>
      </c>
      <c r="G291" s="77" t="s">
        <v>19</v>
      </c>
      <c r="H291" s="77" t="s">
        <v>112</v>
      </c>
      <c r="I291" s="94"/>
      <c r="J291" s="94"/>
      <c r="K291" s="94"/>
      <c r="L291" s="94">
        <v>30000000</v>
      </c>
      <c r="M291" s="94"/>
      <c r="N291" s="94"/>
      <c r="O291" s="77" t="s">
        <v>1157</v>
      </c>
      <c r="P291" s="77" t="s">
        <v>1161</v>
      </c>
      <c r="Q291" s="77" t="s">
        <v>1162</v>
      </c>
      <c r="R291" s="77" t="s">
        <v>479</v>
      </c>
      <c r="S291" s="77"/>
      <c r="T291" s="85" t="s">
        <v>114</v>
      </c>
    </row>
    <row r="292" spans="1:20" s="104" customFormat="1" ht="28.9" customHeight="1">
      <c r="A292" s="86">
        <v>2021</v>
      </c>
      <c r="B292" s="77">
        <v>3</v>
      </c>
      <c r="C292" s="77" t="s">
        <v>15</v>
      </c>
      <c r="D292" s="98" t="s">
        <v>1163</v>
      </c>
      <c r="E292" s="81" t="s">
        <v>40</v>
      </c>
      <c r="F292" s="145" t="s">
        <v>1597</v>
      </c>
      <c r="G292" s="77" t="s">
        <v>19</v>
      </c>
      <c r="H292" s="77" t="s">
        <v>112</v>
      </c>
      <c r="I292" s="94"/>
      <c r="J292" s="94"/>
      <c r="K292" s="94"/>
      <c r="L292" s="94">
        <v>20000000</v>
      </c>
      <c r="M292" s="94"/>
      <c r="N292" s="94"/>
      <c r="O292" s="77" t="s">
        <v>1157</v>
      </c>
      <c r="P292" s="77" t="s">
        <v>1158</v>
      </c>
      <c r="Q292" s="77" t="s">
        <v>1164</v>
      </c>
      <c r="R292" s="77" t="s">
        <v>479</v>
      </c>
      <c r="S292" s="77"/>
      <c r="T292" s="85" t="s">
        <v>114</v>
      </c>
    </row>
    <row r="293" spans="1:20" s="104" customFormat="1" ht="28.9" customHeight="1">
      <c r="A293" s="86">
        <v>2021</v>
      </c>
      <c r="B293" s="77">
        <v>3</v>
      </c>
      <c r="C293" s="77" t="s">
        <v>15</v>
      </c>
      <c r="D293" s="98" t="s">
        <v>1165</v>
      </c>
      <c r="E293" s="81" t="s">
        <v>40</v>
      </c>
      <c r="F293" s="145" t="s">
        <v>1597</v>
      </c>
      <c r="G293" s="77" t="s">
        <v>19</v>
      </c>
      <c r="H293" s="77" t="s">
        <v>112</v>
      </c>
      <c r="I293" s="94"/>
      <c r="J293" s="94"/>
      <c r="K293" s="94"/>
      <c r="L293" s="94">
        <v>17000000</v>
      </c>
      <c r="M293" s="94"/>
      <c r="N293" s="94"/>
      <c r="O293" s="77" t="s">
        <v>1157</v>
      </c>
      <c r="P293" s="77" t="s">
        <v>1166</v>
      </c>
      <c r="Q293" s="77" t="s">
        <v>1164</v>
      </c>
      <c r="R293" s="77" t="s">
        <v>479</v>
      </c>
      <c r="S293" s="77"/>
      <c r="T293" s="85" t="s">
        <v>114</v>
      </c>
    </row>
    <row r="294" spans="1:20" s="104" customFormat="1" ht="28.9" customHeight="1">
      <c r="A294" s="86">
        <v>2021</v>
      </c>
      <c r="B294" s="77">
        <v>3</v>
      </c>
      <c r="C294" s="77" t="s">
        <v>15</v>
      </c>
      <c r="D294" s="98" t="s">
        <v>1167</v>
      </c>
      <c r="E294" s="81" t="s">
        <v>40</v>
      </c>
      <c r="F294" s="145" t="s">
        <v>1597</v>
      </c>
      <c r="G294" s="77" t="s">
        <v>19</v>
      </c>
      <c r="H294" s="77" t="s">
        <v>112</v>
      </c>
      <c r="I294" s="94"/>
      <c r="J294" s="94"/>
      <c r="K294" s="94"/>
      <c r="L294" s="94">
        <v>10000000</v>
      </c>
      <c r="M294" s="94"/>
      <c r="N294" s="94"/>
      <c r="O294" s="77" t="s">
        <v>1157</v>
      </c>
      <c r="P294" s="77" t="s">
        <v>1158</v>
      </c>
      <c r="Q294" s="77" t="s">
        <v>1164</v>
      </c>
      <c r="R294" s="77" t="s">
        <v>479</v>
      </c>
      <c r="S294" s="77"/>
      <c r="T294" s="85" t="s">
        <v>114</v>
      </c>
    </row>
    <row r="295" spans="1:20" s="104" customFormat="1" ht="28.9" customHeight="1">
      <c r="A295" s="86">
        <v>2021</v>
      </c>
      <c r="B295" s="77">
        <v>3</v>
      </c>
      <c r="C295" s="77" t="s">
        <v>15</v>
      </c>
      <c r="D295" s="98" t="s">
        <v>1168</v>
      </c>
      <c r="E295" s="81" t="s">
        <v>40</v>
      </c>
      <c r="F295" s="145" t="s">
        <v>1597</v>
      </c>
      <c r="G295" s="77" t="s">
        <v>19</v>
      </c>
      <c r="H295" s="77" t="s">
        <v>112</v>
      </c>
      <c r="I295" s="94"/>
      <c r="J295" s="94"/>
      <c r="K295" s="94"/>
      <c r="L295" s="94">
        <v>44000000</v>
      </c>
      <c r="M295" s="94"/>
      <c r="N295" s="94"/>
      <c r="O295" s="77" t="s">
        <v>1157</v>
      </c>
      <c r="P295" s="77" t="s">
        <v>1158</v>
      </c>
      <c r="Q295" s="77" t="s">
        <v>1164</v>
      </c>
      <c r="R295" s="77" t="s">
        <v>479</v>
      </c>
      <c r="S295" s="77"/>
      <c r="T295" s="85" t="s">
        <v>114</v>
      </c>
    </row>
    <row r="296" spans="1:20" s="104" customFormat="1" ht="28.9" customHeight="1">
      <c r="A296" s="86">
        <v>2021</v>
      </c>
      <c r="B296" s="77">
        <v>3</v>
      </c>
      <c r="C296" s="77" t="s">
        <v>15</v>
      </c>
      <c r="D296" s="98" t="s">
        <v>1169</v>
      </c>
      <c r="E296" s="81" t="s">
        <v>40</v>
      </c>
      <c r="F296" s="145" t="s">
        <v>1597</v>
      </c>
      <c r="G296" s="77" t="s">
        <v>19</v>
      </c>
      <c r="H296" s="77" t="s">
        <v>112</v>
      </c>
      <c r="I296" s="94"/>
      <c r="J296" s="94"/>
      <c r="K296" s="94"/>
      <c r="L296" s="94">
        <v>10000000</v>
      </c>
      <c r="M296" s="94"/>
      <c r="N296" s="94"/>
      <c r="O296" s="77" t="s">
        <v>1157</v>
      </c>
      <c r="P296" s="77" t="s">
        <v>1158</v>
      </c>
      <c r="Q296" s="77" t="s">
        <v>1164</v>
      </c>
      <c r="R296" s="77" t="s">
        <v>479</v>
      </c>
      <c r="S296" s="77"/>
      <c r="T296" s="85" t="s">
        <v>114</v>
      </c>
    </row>
    <row r="297" spans="1:20" s="104" customFormat="1" ht="28.9" customHeight="1">
      <c r="A297" s="86">
        <v>2021</v>
      </c>
      <c r="B297" s="77">
        <v>3</v>
      </c>
      <c r="C297" s="77" t="s">
        <v>15</v>
      </c>
      <c r="D297" s="98" t="s">
        <v>1170</v>
      </c>
      <c r="E297" s="81" t="s">
        <v>40</v>
      </c>
      <c r="F297" s="145" t="s">
        <v>1597</v>
      </c>
      <c r="G297" s="77" t="s">
        <v>19</v>
      </c>
      <c r="H297" s="77" t="s">
        <v>112</v>
      </c>
      <c r="I297" s="94"/>
      <c r="J297" s="94"/>
      <c r="K297" s="94"/>
      <c r="L297" s="94">
        <v>15000000</v>
      </c>
      <c r="M297" s="94"/>
      <c r="N297" s="94"/>
      <c r="O297" s="77" t="s">
        <v>1157</v>
      </c>
      <c r="P297" s="77" t="s">
        <v>1158</v>
      </c>
      <c r="Q297" s="77" t="s">
        <v>1164</v>
      </c>
      <c r="R297" s="77" t="s">
        <v>479</v>
      </c>
      <c r="S297" s="77"/>
      <c r="T297" s="85" t="s">
        <v>114</v>
      </c>
    </row>
    <row r="298" spans="1:20" s="104" customFormat="1" ht="28.9" customHeight="1">
      <c r="A298" s="86">
        <v>2021</v>
      </c>
      <c r="B298" s="77">
        <v>3</v>
      </c>
      <c r="C298" s="77" t="s">
        <v>15</v>
      </c>
      <c r="D298" s="98" t="s">
        <v>1171</v>
      </c>
      <c r="E298" s="81" t="s">
        <v>40</v>
      </c>
      <c r="F298" s="145" t="s">
        <v>1597</v>
      </c>
      <c r="G298" s="77" t="s">
        <v>19</v>
      </c>
      <c r="H298" s="77" t="s">
        <v>112</v>
      </c>
      <c r="I298" s="94"/>
      <c r="J298" s="94"/>
      <c r="K298" s="94"/>
      <c r="L298" s="94">
        <v>20000000</v>
      </c>
      <c r="M298" s="94"/>
      <c r="N298" s="94"/>
      <c r="O298" s="77" t="s">
        <v>1157</v>
      </c>
      <c r="P298" s="77" t="s">
        <v>1158</v>
      </c>
      <c r="Q298" s="77" t="s">
        <v>1164</v>
      </c>
      <c r="R298" s="77" t="s">
        <v>479</v>
      </c>
      <c r="S298" s="77"/>
      <c r="T298" s="85" t="s">
        <v>43</v>
      </c>
    </row>
    <row r="299" spans="1:20" s="104" customFormat="1" ht="28.9" customHeight="1">
      <c r="A299" s="86">
        <v>2021</v>
      </c>
      <c r="B299" s="77">
        <v>3</v>
      </c>
      <c r="C299" s="77" t="s">
        <v>15</v>
      </c>
      <c r="D299" s="98" t="s">
        <v>1755</v>
      </c>
      <c r="E299" s="77" t="s">
        <v>40</v>
      </c>
      <c r="F299" s="145" t="s">
        <v>1597</v>
      </c>
      <c r="G299" s="77" t="s">
        <v>19</v>
      </c>
      <c r="H299" s="77" t="s">
        <v>70</v>
      </c>
      <c r="I299" s="136"/>
      <c r="J299" s="136"/>
      <c r="K299" s="136"/>
      <c r="L299" s="147">
        <v>30000000</v>
      </c>
      <c r="M299" s="136"/>
      <c r="N299" s="136"/>
      <c r="O299" s="77" t="s">
        <v>1756</v>
      </c>
      <c r="P299" s="77" t="s">
        <v>1757</v>
      </c>
      <c r="Q299" s="77" t="s">
        <v>2035</v>
      </c>
      <c r="R299" s="77"/>
      <c r="S299" s="77"/>
      <c r="T299" s="85" t="s">
        <v>1758</v>
      </c>
    </row>
    <row r="300" spans="1:20" s="104" customFormat="1" ht="28.9" customHeight="1">
      <c r="A300" s="86">
        <v>2021</v>
      </c>
      <c r="B300" s="77">
        <v>3</v>
      </c>
      <c r="C300" s="77" t="s">
        <v>15</v>
      </c>
      <c r="D300" s="98" t="s">
        <v>1759</v>
      </c>
      <c r="E300" s="77" t="s">
        <v>40</v>
      </c>
      <c r="F300" s="145" t="s">
        <v>1597</v>
      </c>
      <c r="G300" s="77" t="s">
        <v>19</v>
      </c>
      <c r="H300" s="77" t="s">
        <v>70</v>
      </c>
      <c r="I300" s="136"/>
      <c r="J300" s="136"/>
      <c r="K300" s="136"/>
      <c r="L300" s="147">
        <v>8000000</v>
      </c>
      <c r="M300" s="136"/>
      <c r="N300" s="136"/>
      <c r="O300" s="77" t="s">
        <v>1760</v>
      </c>
      <c r="P300" s="77" t="s">
        <v>1761</v>
      </c>
      <c r="Q300" s="77" t="s">
        <v>2035</v>
      </c>
      <c r="R300" s="77"/>
      <c r="S300" s="77"/>
      <c r="T300" s="85" t="s">
        <v>1762</v>
      </c>
    </row>
    <row r="301" spans="1:20" s="104" customFormat="1" ht="28.9" customHeight="1">
      <c r="A301" s="86">
        <v>2021</v>
      </c>
      <c r="B301" s="77">
        <v>3</v>
      </c>
      <c r="C301" s="77" t="s">
        <v>15</v>
      </c>
      <c r="D301" s="98" t="s">
        <v>1763</v>
      </c>
      <c r="E301" s="77" t="s">
        <v>40</v>
      </c>
      <c r="F301" s="145" t="s">
        <v>1597</v>
      </c>
      <c r="G301" s="77" t="s">
        <v>176</v>
      </c>
      <c r="H301" s="77" t="s">
        <v>70</v>
      </c>
      <c r="I301" s="136"/>
      <c r="J301" s="136"/>
      <c r="K301" s="136"/>
      <c r="L301" s="147">
        <v>20000000</v>
      </c>
      <c r="M301" s="136"/>
      <c r="N301" s="136"/>
      <c r="O301" s="77" t="s">
        <v>1760</v>
      </c>
      <c r="P301" s="77" t="s">
        <v>1761</v>
      </c>
      <c r="Q301" s="77" t="s">
        <v>2035</v>
      </c>
      <c r="R301" s="77"/>
      <c r="S301" s="77"/>
      <c r="T301" s="85" t="s">
        <v>1764</v>
      </c>
    </row>
    <row r="302" spans="1:20" s="104" customFormat="1" ht="28.9" customHeight="1">
      <c r="A302" s="86">
        <v>2021</v>
      </c>
      <c r="B302" s="77">
        <v>3</v>
      </c>
      <c r="C302" s="77" t="s">
        <v>15</v>
      </c>
      <c r="D302" s="98" t="s">
        <v>1765</v>
      </c>
      <c r="E302" s="77" t="s">
        <v>40</v>
      </c>
      <c r="F302" s="145" t="s">
        <v>1597</v>
      </c>
      <c r="G302" s="77" t="s">
        <v>19</v>
      </c>
      <c r="H302" s="77" t="s">
        <v>70</v>
      </c>
      <c r="I302" s="136"/>
      <c r="J302" s="136"/>
      <c r="K302" s="136"/>
      <c r="L302" s="147">
        <v>25000000</v>
      </c>
      <c r="M302" s="136"/>
      <c r="N302" s="136"/>
      <c r="O302" s="77" t="s">
        <v>1760</v>
      </c>
      <c r="P302" s="77" t="s">
        <v>1761</v>
      </c>
      <c r="Q302" s="77" t="s">
        <v>2035</v>
      </c>
      <c r="R302" s="77"/>
      <c r="S302" s="77"/>
      <c r="T302" s="85" t="s">
        <v>1762</v>
      </c>
    </row>
    <row r="303" spans="1:20" s="104" customFormat="1" ht="28.9" customHeight="1">
      <c r="A303" s="86">
        <v>2021</v>
      </c>
      <c r="B303" s="77">
        <v>3</v>
      </c>
      <c r="C303" s="77" t="s">
        <v>15</v>
      </c>
      <c r="D303" s="98" t="s">
        <v>1766</v>
      </c>
      <c r="E303" s="77" t="s">
        <v>40</v>
      </c>
      <c r="F303" s="145" t="s">
        <v>1597</v>
      </c>
      <c r="G303" s="77" t="s">
        <v>19</v>
      </c>
      <c r="H303" s="77" t="s">
        <v>70</v>
      </c>
      <c r="I303" s="136"/>
      <c r="J303" s="136"/>
      <c r="K303" s="136"/>
      <c r="L303" s="147">
        <v>30000000</v>
      </c>
      <c r="M303" s="136"/>
      <c r="N303" s="136"/>
      <c r="O303" s="77" t="s">
        <v>1760</v>
      </c>
      <c r="P303" s="77" t="s">
        <v>1767</v>
      </c>
      <c r="Q303" s="77" t="s">
        <v>2035</v>
      </c>
      <c r="R303" s="77"/>
      <c r="S303" s="77"/>
      <c r="T303" s="85" t="s">
        <v>1762</v>
      </c>
    </row>
    <row r="304" spans="1:20" s="104" customFormat="1" ht="28.9" customHeight="1">
      <c r="A304" s="86">
        <v>2021</v>
      </c>
      <c r="B304" s="77">
        <v>3</v>
      </c>
      <c r="C304" s="77" t="s">
        <v>15</v>
      </c>
      <c r="D304" s="98" t="s">
        <v>1768</v>
      </c>
      <c r="E304" s="77" t="s">
        <v>40</v>
      </c>
      <c r="F304" s="145" t="s">
        <v>1597</v>
      </c>
      <c r="G304" s="77" t="s">
        <v>19</v>
      </c>
      <c r="H304" s="77" t="s">
        <v>70</v>
      </c>
      <c r="I304" s="136"/>
      <c r="J304" s="136"/>
      <c r="K304" s="136"/>
      <c r="L304" s="147">
        <v>25000000</v>
      </c>
      <c r="M304" s="136"/>
      <c r="N304" s="136"/>
      <c r="O304" s="77" t="s">
        <v>1769</v>
      </c>
      <c r="P304" s="77" t="s">
        <v>1767</v>
      </c>
      <c r="Q304" s="77" t="s">
        <v>2035</v>
      </c>
      <c r="R304" s="77"/>
      <c r="S304" s="77"/>
      <c r="T304" s="85" t="s">
        <v>1762</v>
      </c>
    </row>
    <row r="305" spans="1:21" s="104" customFormat="1" ht="28.9" customHeight="1">
      <c r="A305" s="80">
        <v>2021</v>
      </c>
      <c r="B305" s="77">
        <v>3</v>
      </c>
      <c r="C305" s="77" t="s">
        <v>15</v>
      </c>
      <c r="D305" s="98" t="s">
        <v>1770</v>
      </c>
      <c r="E305" s="77" t="s">
        <v>40</v>
      </c>
      <c r="F305" s="145" t="s">
        <v>1597</v>
      </c>
      <c r="G305" s="77" t="s">
        <v>19</v>
      </c>
      <c r="H305" s="77" t="s">
        <v>70</v>
      </c>
      <c r="I305" s="136"/>
      <c r="J305" s="136"/>
      <c r="K305" s="136"/>
      <c r="L305" s="147">
        <v>10000000</v>
      </c>
      <c r="M305" s="136"/>
      <c r="N305" s="136"/>
      <c r="O305" s="77" t="s">
        <v>1760</v>
      </c>
      <c r="P305" s="77" t="s">
        <v>1761</v>
      </c>
      <c r="Q305" s="77" t="s">
        <v>2035</v>
      </c>
      <c r="R305" s="77"/>
      <c r="S305" s="77"/>
      <c r="T305" s="82" t="s">
        <v>1762</v>
      </c>
    </row>
    <row r="306" spans="1:21" s="104" customFormat="1" ht="28.9" customHeight="1">
      <c r="A306" s="80">
        <v>2021</v>
      </c>
      <c r="B306" s="77">
        <v>3</v>
      </c>
      <c r="C306" s="77" t="s">
        <v>15</v>
      </c>
      <c r="D306" s="98" t="s">
        <v>1771</v>
      </c>
      <c r="E306" s="77" t="s">
        <v>40</v>
      </c>
      <c r="F306" s="145" t="s">
        <v>1597</v>
      </c>
      <c r="G306" s="77" t="s">
        <v>19</v>
      </c>
      <c r="H306" s="77" t="s">
        <v>70</v>
      </c>
      <c r="I306" s="136"/>
      <c r="J306" s="136"/>
      <c r="K306" s="136"/>
      <c r="L306" s="147">
        <v>15000000</v>
      </c>
      <c r="M306" s="136"/>
      <c r="N306" s="136"/>
      <c r="O306" s="77" t="s">
        <v>1760</v>
      </c>
      <c r="P306" s="77" t="s">
        <v>1761</v>
      </c>
      <c r="Q306" s="77" t="s">
        <v>2035</v>
      </c>
      <c r="R306" s="77"/>
      <c r="S306" s="77"/>
      <c r="T306" s="82" t="s">
        <v>1762</v>
      </c>
    </row>
    <row r="307" spans="1:21" s="104" customFormat="1" ht="28.9" customHeight="1">
      <c r="A307" s="80">
        <v>2021</v>
      </c>
      <c r="B307" s="77">
        <v>3</v>
      </c>
      <c r="C307" s="77" t="s">
        <v>15</v>
      </c>
      <c r="D307" s="98" t="s">
        <v>1772</v>
      </c>
      <c r="E307" s="77" t="s">
        <v>40</v>
      </c>
      <c r="F307" s="145" t="s">
        <v>1597</v>
      </c>
      <c r="G307" s="77" t="s">
        <v>176</v>
      </c>
      <c r="H307" s="77" t="s">
        <v>70</v>
      </c>
      <c r="I307" s="136"/>
      <c r="J307" s="136"/>
      <c r="K307" s="136"/>
      <c r="L307" s="147">
        <v>15000000</v>
      </c>
      <c r="M307" s="136"/>
      <c r="N307" s="136"/>
      <c r="O307" s="77" t="s">
        <v>1760</v>
      </c>
      <c r="P307" s="77" t="s">
        <v>1761</v>
      </c>
      <c r="Q307" s="77" t="s">
        <v>2035</v>
      </c>
      <c r="R307" s="77"/>
      <c r="S307" s="77"/>
      <c r="T307" s="82" t="s">
        <v>1762</v>
      </c>
    </row>
    <row r="308" spans="1:21" s="104" customFormat="1" ht="28.9" customHeight="1">
      <c r="A308" s="80">
        <v>2021</v>
      </c>
      <c r="B308" s="77">
        <v>3</v>
      </c>
      <c r="C308" s="77" t="s">
        <v>15</v>
      </c>
      <c r="D308" s="98" t="s">
        <v>1773</v>
      </c>
      <c r="E308" s="77" t="s">
        <v>40</v>
      </c>
      <c r="F308" s="145" t="s">
        <v>1597</v>
      </c>
      <c r="G308" s="77" t="s">
        <v>19</v>
      </c>
      <c r="H308" s="77" t="s">
        <v>70</v>
      </c>
      <c r="I308" s="136"/>
      <c r="J308" s="136"/>
      <c r="K308" s="136"/>
      <c r="L308" s="147">
        <v>4000000</v>
      </c>
      <c r="M308" s="136"/>
      <c r="N308" s="136"/>
      <c r="O308" s="77" t="s">
        <v>1760</v>
      </c>
      <c r="P308" s="77" t="s">
        <v>1761</v>
      </c>
      <c r="Q308" s="77" t="s">
        <v>2035</v>
      </c>
      <c r="R308" s="77"/>
      <c r="S308" s="77"/>
      <c r="T308" s="82" t="s">
        <v>1762</v>
      </c>
    </row>
    <row r="309" spans="1:21" s="104" customFormat="1" ht="28.9" customHeight="1">
      <c r="A309" s="80">
        <v>2021</v>
      </c>
      <c r="B309" s="77">
        <v>3</v>
      </c>
      <c r="C309" s="77" t="s">
        <v>15</v>
      </c>
      <c r="D309" s="98" t="s">
        <v>1774</v>
      </c>
      <c r="E309" s="77" t="s">
        <v>40</v>
      </c>
      <c r="F309" s="145" t="s">
        <v>1597</v>
      </c>
      <c r="G309" s="77" t="s">
        <v>19</v>
      </c>
      <c r="H309" s="77" t="s">
        <v>70</v>
      </c>
      <c r="I309" s="136"/>
      <c r="J309" s="136"/>
      <c r="K309" s="136"/>
      <c r="L309" s="147">
        <v>15000000</v>
      </c>
      <c r="M309" s="136"/>
      <c r="N309" s="136"/>
      <c r="O309" s="77" t="s">
        <v>1760</v>
      </c>
      <c r="P309" s="77" t="s">
        <v>1761</v>
      </c>
      <c r="Q309" s="77" t="s">
        <v>2035</v>
      </c>
      <c r="R309" s="77"/>
      <c r="S309" s="77"/>
      <c r="T309" s="82" t="s">
        <v>1762</v>
      </c>
    </row>
    <row r="310" spans="1:21" s="104" customFormat="1" ht="28.9" customHeight="1">
      <c r="A310" s="80">
        <v>2021</v>
      </c>
      <c r="B310" s="77">
        <v>3</v>
      </c>
      <c r="C310" s="77" t="s">
        <v>15</v>
      </c>
      <c r="D310" s="98" t="s">
        <v>1775</v>
      </c>
      <c r="E310" s="77" t="s">
        <v>40</v>
      </c>
      <c r="F310" s="145" t="s">
        <v>1597</v>
      </c>
      <c r="G310" s="77" t="s">
        <v>19</v>
      </c>
      <c r="H310" s="77" t="s">
        <v>70</v>
      </c>
      <c r="I310" s="136"/>
      <c r="J310" s="136"/>
      <c r="K310" s="136"/>
      <c r="L310" s="147">
        <v>8000000</v>
      </c>
      <c r="M310" s="136"/>
      <c r="N310" s="136"/>
      <c r="O310" s="77" t="s">
        <v>1760</v>
      </c>
      <c r="P310" s="77" t="s">
        <v>1761</v>
      </c>
      <c r="Q310" s="77" t="s">
        <v>2035</v>
      </c>
      <c r="R310" s="77"/>
      <c r="S310" s="77"/>
      <c r="T310" s="82" t="s">
        <v>1762</v>
      </c>
    </row>
    <row r="311" spans="1:21" s="104" customFormat="1" ht="28.9" customHeight="1">
      <c r="A311" s="80">
        <v>2021</v>
      </c>
      <c r="B311" s="77">
        <v>3</v>
      </c>
      <c r="C311" s="77" t="s">
        <v>15</v>
      </c>
      <c r="D311" s="98" t="s">
        <v>1776</v>
      </c>
      <c r="E311" s="77" t="s">
        <v>40</v>
      </c>
      <c r="F311" s="145" t="s">
        <v>1597</v>
      </c>
      <c r="G311" s="77" t="s">
        <v>19</v>
      </c>
      <c r="H311" s="77" t="s">
        <v>70</v>
      </c>
      <c r="I311" s="136"/>
      <c r="J311" s="136"/>
      <c r="K311" s="136"/>
      <c r="L311" s="147">
        <v>40000000</v>
      </c>
      <c r="M311" s="136"/>
      <c r="N311" s="136"/>
      <c r="O311" s="77" t="s">
        <v>1760</v>
      </c>
      <c r="P311" s="77" t="s">
        <v>1761</v>
      </c>
      <c r="Q311" s="77" t="s">
        <v>2035</v>
      </c>
      <c r="R311" s="77"/>
      <c r="S311" s="77"/>
      <c r="T311" s="82" t="s">
        <v>1762</v>
      </c>
    </row>
    <row r="312" spans="1:21" s="104" customFormat="1" ht="28.9" customHeight="1">
      <c r="A312" s="80">
        <v>2021</v>
      </c>
      <c r="B312" s="77">
        <v>3</v>
      </c>
      <c r="C312" s="77" t="s">
        <v>15</v>
      </c>
      <c r="D312" s="98" t="s">
        <v>1777</v>
      </c>
      <c r="E312" s="77" t="s">
        <v>40</v>
      </c>
      <c r="F312" s="145" t="s">
        <v>1597</v>
      </c>
      <c r="G312" s="77" t="s">
        <v>19</v>
      </c>
      <c r="H312" s="77" t="s">
        <v>70</v>
      </c>
      <c r="I312" s="136"/>
      <c r="J312" s="136"/>
      <c r="K312" s="136"/>
      <c r="L312" s="147">
        <v>30000000</v>
      </c>
      <c r="M312" s="136"/>
      <c r="N312" s="136"/>
      <c r="O312" s="77" t="s">
        <v>1760</v>
      </c>
      <c r="P312" s="77" t="s">
        <v>1778</v>
      </c>
      <c r="Q312" s="77" t="s">
        <v>2035</v>
      </c>
      <c r="R312" s="77"/>
      <c r="S312" s="77"/>
      <c r="T312" s="82" t="s">
        <v>1762</v>
      </c>
    </row>
    <row r="313" spans="1:21" s="104" customFormat="1" ht="28.9" customHeight="1">
      <c r="A313" s="80">
        <v>2021</v>
      </c>
      <c r="B313" s="77">
        <v>3</v>
      </c>
      <c r="C313" s="77" t="s">
        <v>15</v>
      </c>
      <c r="D313" s="98" t="s">
        <v>1779</v>
      </c>
      <c r="E313" s="77" t="s">
        <v>40</v>
      </c>
      <c r="F313" s="145" t="s">
        <v>1597</v>
      </c>
      <c r="G313" s="77" t="s">
        <v>19</v>
      </c>
      <c r="H313" s="77" t="s">
        <v>70</v>
      </c>
      <c r="I313" s="136"/>
      <c r="J313" s="136"/>
      <c r="K313" s="136"/>
      <c r="L313" s="147">
        <v>10000000</v>
      </c>
      <c r="M313" s="136"/>
      <c r="N313" s="136"/>
      <c r="O313" s="77" t="s">
        <v>1760</v>
      </c>
      <c r="P313" s="77" t="s">
        <v>1761</v>
      </c>
      <c r="Q313" s="77" t="s">
        <v>2035</v>
      </c>
      <c r="R313" s="77"/>
      <c r="S313" s="77"/>
      <c r="T313" s="82" t="s">
        <v>1762</v>
      </c>
    </row>
    <row r="314" spans="1:21" s="104" customFormat="1" ht="28.9" customHeight="1">
      <c r="A314" s="80">
        <v>2021</v>
      </c>
      <c r="B314" s="77">
        <v>3</v>
      </c>
      <c r="C314" s="77" t="s">
        <v>15</v>
      </c>
      <c r="D314" s="98" t="s">
        <v>610</v>
      </c>
      <c r="E314" s="81" t="s">
        <v>40</v>
      </c>
      <c r="F314" s="145" t="s">
        <v>1597</v>
      </c>
      <c r="G314" s="77" t="s">
        <v>19</v>
      </c>
      <c r="H314" s="77" t="s">
        <v>112</v>
      </c>
      <c r="I314" s="94"/>
      <c r="J314" s="94"/>
      <c r="K314" s="94"/>
      <c r="L314" s="94">
        <v>15000000</v>
      </c>
      <c r="M314" s="94"/>
      <c r="N314" s="94"/>
      <c r="O314" s="77" t="s">
        <v>632</v>
      </c>
      <c r="P314" s="77" t="s">
        <v>611</v>
      </c>
      <c r="Q314" s="77" t="s">
        <v>612</v>
      </c>
      <c r="R314" s="77"/>
      <c r="S314" s="77"/>
      <c r="T314" s="82" t="s">
        <v>613</v>
      </c>
    </row>
    <row r="315" spans="1:21" s="104" customFormat="1" ht="28.9" customHeight="1">
      <c r="A315" s="80">
        <v>2021</v>
      </c>
      <c r="B315" s="77">
        <v>3</v>
      </c>
      <c r="C315" s="77" t="s">
        <v>614</v>
      </c>
      <c r="D315" s="98" t="s">
        <v>615</v>
      </c>
      <c r="E315" s="81" t="s">
        <v>267</v>
      </c>
      <c r="F315" s="145" t="s">
        <v>1597</v>
      </c>
      <c r="G315" s="77" t="s">
        <v>19</v>
      </c>
      <c r="H315" s="77" t="s">
        <v>112</v>
      </c>
      <c r="I315" s="94"/>
      <c r="J315" s="94"/>
      <c r="K315" s="94"/>
      <c r="L315" s="94">
        <v>30000000</v>
      </c>
      <c r="M315" s="94"/>
      <c r="N315" s="94"/>
      <c r="O315" s="77" t="s">
        <v>632</v>
      </c>
      <c r="P315" s="77" t="s">
        <v>616</v>
      </c>
      <c r="Q315" s="77" t="s">
        <v>617</v>
      </c>
      <c r="R315" s="77"/>
      <c r="S315" s="77"/>
      <c r="T315" s="82" t="s">
        <v>113</v>
      </c>
    </row>
    <row r="316" spans="1:21" s="141" customFormat="1" ht="28.9" customHeight="1">
      <c r="A316" s="80">
        <v>2021</v>
      </c>
      <c r="B316" s="77">
        <v>3</v>
      </c>
      <c r="C316" s="77" t="s">
        <v>418</v>
      </c>
      <c r="D316" s="98" t="s">
        <v>618</v>
      </c>
      <c r="E316" s="81" t="s">
        <v>267</v>
      </c>
      <c r="F316" s="145" t="s">
        <v>1597</v>
      </c>
      <c r="G316" s="77" t="s">
        <v>19</v>
      </c>
      <c r="H316" s="77" t="s">
        <v>44</v>
      </c>
      <c r="I316" s="94"/>
      <c r="J316" s="94"/>
      <c r="K316" s="94"/>
      <c r="L316" s="94">
        <v>200000000</v>
      </c>
      <c r="M316" s="94"/>
      <c r="N316" s="94"/>
      <c r="O316" s="77" t="s">
        <v>632</v>
      </c>
      <c r="P316" s="77" t="s">
        <v>616</v>
      </c>
      <c r="Q316" s="77" t="s">
        <v>617</v>
      </c>
      <c r="R316" s="77"/>
      <c r="S316" s="77"/>
      <c r="T316" s="82"/>
      <c r="U316" s="104"/>
    </row>
    <row r="317" spans="1:21" s="141" customFormat="1" ht="28.9" customHeight="1">
      <c r="A317" s="80">
        <v>2021</v>
      </c>
      <c r="B317" s="77">
        <v>3</v>
      </c>
      <c r="C317" s="77" t="s">
        <v>418</v>
      </c>
      <c r="D317" s="98" t="s">
        <v>619</v>
      </c>
      <c r="E317" s="81" t="s">
        <v>273</v>
      </c>
      <c r="F317" s="145" t="s">
        <v>1597</v>
      </c>
      <c r="G317" s="77" t="s">
        <v>19</v>
      </c>
      <c r="H317" s="77" t="s">
        <v>112</v>
      </c>
      <c r="I317" s="94"/>
      <c r="J317" s="94"/>
      <c r="K317" s="94"/>
      <c r="L317" s="94">
        <v>30000000</v>
      </c>
      <c r="M317" s="94"/>
      <c r="N317" s="94"/>
      <c r="O317" s="77" t="s">
        <v>632</v>
      </c>
      <c r="P317" s="77" t="s">
        <v>620</v>
      </c>
      <c r="Q317" s="77" t="s">
        <v>621</v>
      </c>
      <c r="R317" s="77"/>
      <c r="S317" s="77"/>
      <c r="T317" s="82" t="s">
        <v>117</v>
      </c>
      <c r="U317" s="104"/>
    </row>
    <row r="318" spans="1:21" s="141" customFormat="1" ht="28.9" customHeight="1">
      <c r="A318" s="80">
        <v>2021</v>
      </c>
      <c r="B318" s="77">
        <v>3</v>
      </c>
      <c r="C318" s="77" t="s">
        <v>418</v>
      </c>
      <c r="D318" s="98" t="s">
        <v>622</v>
      </c>
      <c r="E318" s="81" t="s">
        <v>273</v>
      </c>
      <c r="F318" s="145" t="s">
        <v>1597</v>
      </c>
      <c r="G318" s="77" t="s">
        <v>19</v>
      </c>
      <c r="H318" s="77" t="s">
        <v>112</v>
      </c>
      <c r="I318" s="94"/>
      <c r="J318" s="94"/>
      <c r="K318" s="94"/>
      <c r="L318" s="94">
        <v>10000000</v>
      </c>
      <c r="M318" s="94"/>
      <c r="N318" s="94"/>
      <c r="O318" s="77" t="s">
        <v>632</v>
      </c>
      <c r="P318" s="77" t="s">
        <v>620</v>
      </c>
      <c r="Q318" s="77" t="s">
        <v>621</v>
      </c>
      <c r="R318" s="77"/>
      <c r="S318" s="77"/>
      <c r="T318" s="82" t="s">
        <v>137</v>
      </c>
      <c r="U318" s="104"/>
    </row>
    <row r="319" spans="1:21" s="104" customFormat="1" ht="28.9" customHeight="1">
      <c r="A319" s="80">
        <v>2021</v>
      </c>
      <c r="B319" s="77">
        <v>3</v>
      </c>
      <c r="C319" s="77" t="s">
        <v>418</v>
      </c>
      <c r="D319" s="98" t="s">
        <v>623</v>
      </c>
      <c r="E319" s="81" t="s">
        <v>273</v>
      </c>
      <c r="F319" s="145" t="s">
        <v>1597</v>
      </c>
      <c r="G319" s="77" t="s">
        <v>19</v>
      </c>
      <c r="H319" s="77" t="s">
        <v>112</v>
      </c>
      <c r="I319" s="94"/>
      <c r="J319" s="94"/>
      <c r="K319" s="94"/>
      <c r="L319" s="94">
        <v>10000000</v>
      </c>
      <c r="M319" s="94"/>
      <c r="N319" s="94"/>
      <c r="O319" s="77" t="s">
        <v>632</v>
      </c>
      <c r="P319" s="77" t="s">
        <v>620</v>
      </c>
      <c r="Q319" s="77" t="s">
        <v>621</v>
      </c>
      <c r="R319" s="77"/>
      <c r="S319" s="77"/>
      <c r="T319" s="82" t="s">
        <v>137</v>
      </c>
    </row>
    <row r="320" spans="1:21" s="104" customFormat="1" ht="28.9" customHeight="1">
      <c r="A320" s="80">
        <v>2021</v>
      </c>
      <c r="B320" s="77">
        <v>3</v>
      </c>
      <c r="C320" s="77" t="s">
        <v>418</v>
      </c>
      <c r="D320" s="98" t="s">
        <v>624</v>
      </c>
      <c r="E320" s="81" t="s">
        <v>273</v>
      </c>
      <c r="F320" s="145" t="s">
        <v>1597</v>
      </c>
      <c r="G320" s="77" t="s">
        <v>19</v>
      </c>
      <c r="H320" s="77" t="s">
        <v>44</v>
      </c>
      <c r="I320" s="94"/>
      <c r="J320" s="94"/>
      <c r="K320" s="94"/>
      <c r="L320" s="94">
        <v>65000000</v>
      </c>
      <c r="M320" s="94"/>
      <c r="N320" s="94"/>
      <c r="O320" s="77" t="s">
        <v>632</v>
      </c>
      <c r="P320" s="77" t="s">
        <v>620</v>
      </c>
      <c r="Q320" s="77" t="s">
        <v>621</v>
      </c>
      <c r="R320" s="77"/>
      <c r="S320" s="77"/>
      <c r="T320" s="82"/>
    </row>
    <row r="321" spans="1:20" s="104" customFormat="1" ht="28.9" customHeight="1">
      <c r="A321" s="80">
        <v>2021</v>
      </c>
      <c r="B321" s="77">
        <v>3</v>
      </c>
      <c r="C321" s="77" t="s">
        <v>418</v>
      </c>
      <c r="D321" s="98" t="s">
        <v>625</v>
      </c>
      <c r="E321" s="81" t="s">
        <v>273</v>
      </c>
      <c r="F321" s="145" t="s">
        <v>1597</v>
      </c>
      <c r="G321" s="77" t="s">
        <v>19</v>
      </c>
      <c r="H321" s="77" t="s">
        <v>112</v>
      </c>
      <c r="I321" s="94"/>
      <c r="J321" s="94"/>
      <c r="K321" s="94"/>
      <c r="L321" s="94">
        <v>8000000</v>
      </c>
      <c r="M321" s="94"/>
      <c r="N321" s="94"/>
      <c r="O321" s="77" t="s">
        <v>632</v>
      </c>
      <c r="P321" s="77" t="s">
        <v>620</v>
      </c>
      <c r="Q321" s="77" t="s">
        <v>621</v>
      </c>
      <c r="R321" s="77"/>
      <c r="S321" s="77"/>
      <c r="T321" s="82" t="s">
        <v>137</v>
      </c>
    </row>
    <row r="322" spans="1:20" s="104" customFormat="1" ht="28.9" customHeight="1">
      <c r="A322" s="80">
        <v>2021</v>
      </c>
      <c r="B322" s="77">
        <v>3</v>
      </c>
      <c r="C322" s="77" t="s">
        <v>418</v>
      </c>
      <c r="D322" s="98" t="s">
        <v>626</v>
      </c>
      <c r="E322" s="81" t="s">
        <v>273</v>
      </c>
      <c r="F322" s="145" t="s">
        <v>1597</v>
      </c>
      <c r="G322" s="77" t="s">
        <v>176</v>
      </c>
      <c r="H322" s="77" t="s">
        <v>112</v>
      </c>
      <c r="I322" s="94"/>
      <c r="J322" s="94"/>
      <c r="K322" s="94"/>
      <c r="L322" s="94">
        <v>22000000</v>
      </c>
      <c r="M322" s="94"/>
      <c r="N322" s="94"/>
      <c r="O322" s="77" t="s">
        <v>632</v>
      </c>
      <c r="P322" s="77" t="s">
        <v>620</v>
      </c>
      <c r="Q322" s="77" t="s">
        <v>621</v>
      </c>
      <c r="R322" s="77"/>
      <c r="S322" s="77"/>
      <c r="T322" s="82" t="s">
        <v>117</v>
      </c>
    </row>
    <row r="323" spans="1:20" s="104" customFormat="1" ht="28.9" customHeight="1">
      <c r="A323" s="80">
        <v>2021</v>
      </c>
      <c r="B323" s="77">
        <v>3</v>
      </c>
      <c r="C323" s="77" t="s">
        <v>418</v>
      </c>
      <c r="D323" s="98" t="s">
        <v>627</v>
      </c>
      <c r="E323" s="81" t="s">
        <v>273</v>
      </c>
      <c r="F323" s="145" t="s">
        <v>1597</v>
      </c>
      <c r="G323" s="77" t="s">
        <v>19</v>
      </c>
      <c r="H323" s="77" t="s">
        <v>44</v>
      </c>
      <c r="I323" s="94"/>
      <c r="J323" s="94"/>
      <c r="K323" s="94"/>
      <c r="L323" s="94">
        <v>81000000</v>
      </c>
      <c r="M323" s="94"/>
      <c r="N323" s="94"/>
      <c r="O323" s="77" t="s">
        <v>632</v>
      </c>
      <c r="P323" s="77" t="s">
        <v>620</v>
      </c>
      <c r="Q323" s="77" t="s">
        <v>621</v>
      </c>
      <c r="R323" s="77"/>
      <c r="S323" s="77"/>
      <c r="T323" s="82"/>
    </row>
    <row r="324" spans="1:20" s="104" customFormat="1" ht="28.9" customHeight="1">
      <c r="A324" s="80">
        <v>2021</v>
      </c>
      <c r="B324" s="77">
        <v>3</v>
      </c>
      <c r="C324" s="77" t="s">
        <v>418</v>
      </c>
      <c r="D324" s="98" t="s">
        <v>628</v>
      </c>
      <c r="E324" s="81" t="s">
        <v>273</v>
      </c>
      <c r="F324" s="145" t="s">
        <v>1597</v>
      </c>
      <c r="G324" s="77" t="s">
        <v>18</v>
      </c>
      <c r="H324" s="77" t="s">
        <v>112</v>
      </c>
      <c r="I324" s="94"/>
      <c r="J324" s="94"/>
      <c r="K324" s="94"/>
      <c r="L324" s="94">
        <v>8000000</v>
      </c>
      <c r="M324" s="94"/>
      <c r="N324" s="94"/>
      <c r="O324" s="77" t="s">
        <v>632</v>
      </c>
      <c r="P324" s="77" t="s">
        <v>620</v>
      </c>
      <c r="Q324" s="77" t="s">
        <v>621</v>
      </c>
      <c r="R324" s="77"/>
      <c r="S324" s="77"/>
      <c r="T324" s="82" t="s">
        <v>43</v>
      </c>
    </row>
    <row r="325" spans="1:20" s="104" customFormat="1" ht="28.9" customHeight="1">
      <c r="A325" s="80">
        <v>2021</v>
      </c>
      <c r="B325" s="77">
        <v>3</v>
      </c>
      <c r="C325" s="77" t="s">
        <v>418</v>
      </c>
      <c r="D325" s="98" t="s">
        <v>629</v>
      </c>
      <c r="E325" s="81" t="s">
        <v>273</v>
      </c>
      <c r="F325" s="145" t="s">
        <v>1597</v>
      </c>
      <c r="G325" s="77" t="s">
        <v>176</v>
      </c>
      <c r="H325" s="77" t="s">
        <v>112</v>
      </c>
      <c r="I325" s="94"/>
      <c r="J325" s="94"/>
      <c r="K325" s="94"/>
      <c r="L325" s="94">
        <v>36100000</v>
      </c>
      <c r="M325" s="94"/>
      <c r="N325" s="94"/>
      <c r="O325" s="77" t="s">
        <v>632</v>
      </c>
      <c r="P325" s="77" t="s">
        <v>630</v>
      </c>
      <c r="Q325" s="77" t="s">
        <v>631</v>
      </c>
      <c r="R325" s="77"/>
      <c r="S325" s="77"/>
      <c r="T325" s="82" t="s">
        <v>136</v>
      </c>
    </row>
    <row r="326" spans="1:20" s="104" customFormat="1" ht="28.9" customHeight="1">
      <c r="A326" s="80">
        <v>2021</v>
      </c>
      <c r="B326" s="77">
        <v>3</v>
      </c>
      <c r="C326" s="77" t="s">
        <v>15</v>
      </c>
      <c r="D326" s="98" t="s">
        <v>116</v>
      </c>
      <c r="E326" s="81" t="s">
        <v>40</v>
      </c>
      <c r="F326" s="145" t="s">
        <v>1597</v>
      </c>
      <c r="G326" s="77" t="s">
        <v>18</v>
      </c>
      <c r="H326" s="77" t="s">
        <v>112</v>
      </c>
      <c r="I326" s="94"/>
      <c r="J326" s="94"/>
      <c r="K326" s="94"/>
      <c r="L326" s="94">
        <v>30000000</v>
      </c>
      <c r="M326" s="94"/>
      <c r="N326" s="94"/>
      <c r="O326" s="77" t="s">
        <v>207</v>
      </c>
      <c r="P326" s="77"/>
      <c r="Q326" s="77"/>
      <c r="R326" s="77"/>
      <c r="S326" s="77"/>
      <c r="T326" s="82" t="s">
        <v>113</v>
      </c>
    </row>
    <row r="327" spans="1:20" s="104" customFormat="1" ht="28.9" customHeight="1">
      <c r="A327" s="80">
        <v>2021</v>
      </c>
      <c r="B327" s="77">
        <v>3</v>
      </c>
      <c r="C327" s="77" t="s">
        <v>15</v>
      </c>
      <c r="D327" s="98" t="s">
        <v>118</v>
      </c>
      <c r="E327" s="81" t="s">
        <v>40</v>
      </c>
      <c r="F327" s="145" t="s">
        <v>1597</v>
      </c>
      <c r="G327" s="77" t="s">
        <v>18</v>
      </c>
      <c r="H327" s="77" t="s">
        <v>112</v>
      </c>
      <c r="I327" s="94"/>
      <c r="J327" s="94"/>
      <c r="K327" s="94"/>
      <c r="L327" s="94">
        <v>41000000</v>
      </c>
      <c r="M327" s="94"/>
      <c r="N327" s="94"/>
      <c r="O327" s="77" t="s">
        <v>207</v>
      </c>
      <c r="P327" s="77"/>
      <c r="Q327" s="77"/>
      <c r="R327" s="77"/>
      <c r="S327" s="77"/>
      <c r="T327" s="82" t="s">
        <v>114</v>
      </c>
    </row>
    <row r="328" spans="1:20" s="104" customFormat="1" ht="28.9" customHeight="1">
      <c r="A328" s="80">
        <v>2021</v>
      </c>
      <c r="B328" s="77">
        <v>3</v>
      </c>
      <c r="C328" s="77" t="s">
        <v>15</v>
      </c>
      <c r="D328" s="98" t="s">
        <v>119</v>
      </c>
      <c r="E328" s="81" t="s">
        <v>40</v>
      </c>
      <c r="F328" s="145" t="s">
        <v>1597</v>
      </c>
      <c r="G328" s="77" t="s">
        <v>19</v>
      </c>
      <c r="H328" s="77" t="s">
        <v>112</v>
      </c>
      <c r="I328" s="94"/>
      <c r="J328" s="94"/>
      <c r="K328" s="94"/>
      <c r="L328" s="94">
        <v>50000000</v>
      </c>
      <c r="M328" s="94"/>
      <c r="N328" s="94"/>
      <c r="O328" s="77" t="s">
        <v>207</v>
      </c>
      <c r="P328" s="77"/>
      <c r="Q328" s="77"/>
      <c r="R328" s="77"/>
      <c r="S328" s="77"/>
      <c r="T328" s="82" t="s">
        <v>113</v>
      </c>
    </row>
    <row r="329" spans="1:20" s="104" customFormat="1" ht="28.9" customHeight="1">
      <c r="A329" s="80">
        <v>2021</v>
      </c>
      <c r="B329" s="77">
        <v>3</v>
      </c>
      <c r="C329" s="77" t="s">
        <v>15</v>
      </c>
      <c r="D329" s="98" t="s">
        <v>121</v>
      </c>
      <c r="E329" s="81" t="s">
        <v>40</v>
      </c>
      <c r="F329" s="145" t="s">
        <v>1597</v>
      </c>
      <c r="G329" s="77" t="s">
        <v>19</v>
      </c>
      <c r="H329" s="77" t="s">
        <v>112</v>
      </c>
      <c r="I329" s="94"/>
      <c r="J329" s="94"/>
      <c r="K329" s="94"/>
      <c r="L329" s="94">
        <v>50000000</v>
      </c>
      <c r="M329" s="94"/>
      <c r="N329" s="94"/>
      <c r="O329" s="77" t="s">
        <v>207</v>
      </c>
      <c r="P329" s="77"/>
      <c r="Q329" s="77"/>
      <c r="R329" s="77"/>
      <c r="S329" s="77"/>
      <c r="T329" s="82" t="s">
        <v>115</v>
      </c>
    </row>
    <row r="330" spans="1:20" s="104" customFormat="1" ht="28.9" customHeight="1">
      <c r="A330" s="80">
        <v>2021</v>
      </c>
      <c r="B330" s="77">
        <v>3</v>
      </c>
      <c r="C330" s="77" t="s">
        <v>15</v>
      </c>
      <c r="D330" s="98" t="s">
        <v>122</v>
      </c>
      <c r="E330" s="81" t="s">
        <v>40</v>
      </c>
      <c r="F330" s="145" t="s">
        <v>1597</v>
      </c>
      <c r="G330" s="77" t="s">
        <v>19</v>
      </c>
      <c r="H330" s="77" t="s">
        <v>112</v>
      </c>
      <c r="I330" s="94"/>
      <c r="J330" s="94"/>
      <c r="K330" s="94"/>
      <c r="L330" s="94">
        <v>20000000</v>
      </c>
      <c r="M330" s="94"/>
      <c r="N330" s="94"/>
      <c r="O330" s="77" t="s">
        <v>207</v>
      </c>
      <c r="P330" s="77"/>
      <c r="Q330" s="77"/>
      <c r="R330" s="77"/>
      <c r="S330" s="77"/>
      <c r="T330" s="82" t="s">
        <v>114</v>
      </c>
    </row>
    <row r="331" spans="1:20" s="104" customFormat="1" ht="28.9" customHeight="1">
      <c r="A331" s="80">
        <v>2021</v>
      </c>
      <c r="B331" s="77">
        <v>3</v>
      </c>
      <c r="C331" s="77" t="s">
        <v>15</v>
      </c>
      <c r="D331" s="98" t="s">
        <v>120</v>
      </c>
      <c r="E331" s="81" t="s">
        <v>40</v>
      </c>
      <c r="F331" s="145" t="s">
        <v>1597</v>
      </c>
      <c r="G331" s="77" t="s">
        <v>19</v>
      </c>
      <c r="H331" s="77" t="s">
        <v>112</v>
      </c>
      <c r="I331" s="94"/>
      <c r="J331" s="94"/>
      <c r="K331" s="94"/>
      <c r="L331" s="94">
        <v>20000000</v>
      </c>
      <c r="M331" s="94"/>
      <c r="N331" s="94"/>
      <c r="O331" s="77" t="s">
        <v>207</v>
      </c>
      <c r="P331" s="77"/>
      <c r="Q331" s="77"/>
      <c r="R331" s="77"/>
      <c r="S331" s="77"/>
      <c r="T331" s="82" t="s">
        <v>114</v>
      </c>
    </row>
    <row r="332" spans="1:20" s="104" customFormat="1" ht="28.9" customHeight="1">
      <c r="A332" s="80">
        <v>2021</v>
      </c>
      <c r="B332" s="77">
        <v>3</v>
      </c>
      <c r="C332" s="77" t="s">
        <v>15</v>
      </c>
      <c r="D332" s="98" t="s">
        <v>2129</v>
      </c>
      <c r="E332" s="81" t="s">
        <v>40</v>
      </c>
      <c r="F332" s="145" t="s">
        <v>1597</v>
      </c>
      <c r="G332" s="77" t="s">
        <v>19</v>
      </c>
      <c r="H332" s="77" t="s">
        <v>112</v>
      </c>
      <c r="I332" s="94"/>
      <c r="J332" s="94"/>
      <c r="K332" s="94"/>
      <c r="L332" s="94">
        <v>30000000</v>
      </c>
      <c r="M332" s="94"/>
      <c r="N332" s="94"/>
      <c r="O332" s="77" t="s">
        <v>2141</v>
      </c>
      <c r="P332" s="77" t="s">
        <v>2142</v>
      </c>
      <c r="Q332" s="77" t="s">
        <v>2143</v>
      </c>
      <c r="R332" s="77"/>
      <c r="S332" s="77"/>
      <c r="T332" s="130" t="s">
        <v>2084</v>
      </c>
    </row>
    <row r="333" spans="1:20" s="104" customFormat="1" ht="28.9" customHeight="1">
      <c r="A333" s="80">
        <v>2021</v>
      </c>
      <c r="B333" s="77">
        <v>3</v>
      </c>
      <c r="C333" s="77" t="s">
        <v>15</v>
      </c>
      <c r="D333" s="98" t="s">
        <v>2132</v>
      </c>
      <c r="E333" s="81" t="s">
        <v>40</v>
      </c>
      <c r="F333" s="145" t="s">
        <v>1597</v>
      </c>
      <c r="G333" s="77" t="s">
        <v>19</v>
      </c>
      <c r="H333" s="77" t="s">
        <v>112</v>
      </c>
      <c r="I333" s="94"/>
      <c r="J333" s="94"/>
      <c r="K333" s="94"/>
      <c r="L333" s="94">
        <v>9000000</v>
      </c>
      <c r="M333" s="94"/>
      <c r="N333" s="94"/>
      <c r="O333" s="77" t="s">
        <v>2144</v>
      </c>
      <c r="P333" s="77" t="s">
        <v>2145</v>
      </c>
      <c r="Q333" s="77" t="s">
        <v>2131</v>
      </c>
      <c r="R333" s="77"/>
      <c r="S333" s="77"/>
      <c r="T333" s="130" t="s">
        <v>137</v>
      </c>
    </row>
    <row r="334" spans="1:20" s="104" customFormat="1" ht="28.9" customHeight="1">
      <c r="A334" s="80">
        <v>2021</v>
      </c>
      <c r="B334" s="77">
        <v>3</v>
      </c>
      <c r="C334" s="77" t="s">
        <v>15</v>
      </c>
      <c r="D334" s="98" t="s">
        <v>2133</v>
      </c>
      <c r="E334" s="81" t="s">
        <v>40</v>
      </c>
      <c r="F334" s="145" t="s">
        <v>1597</v>
      </c>
      <c r="G334" s="77" t="s">
        <v>19</v>
      </c>
      <c r="H334" s="77" t="s">
        <v>112</v>
      </c>
      <c r="I334" s="94"/>
      <c r="J334" s="94"/>
      <c r="K334" s="94"/>
      <c r="L334" s="94">
        <v>10000000</v>
      </c>
      <c r="M334" s="94"/>
      <c r="N334" s="94"/>
      <c r="O334" s="77" t="s">
        <v>2130</v>
      </c>
      <c r="P334" s="77" t="s">
        <v>2145</v>
      </c>
      <c r="Q334" s="77" t="s">
        <v>2146</v>
      </c>
      <c r="R334" s="77"/>
      <c r="S334" s="77"/>
      <c r="T334" s="130" t="s">
        <v>2147</v>
      </c>
    </row>
    <row r="335" spans="1:20" s="104" customFormat="1" ht="28.9" customHeight="1">
      <c r="A335" s="80">
        <v>2021</v>
      </c>
      <c r="B335" s="77">
        <v>3</v>
      </c>
      <c r="C335" s="77" t="s">
        <v>15</v>
      </c>
      <c r="D335" s="98" t="s">
        <v>2134</v>
      </c>
      <c r="E335" s="81" t="s">
        <v>40</v>
      </c>
      <c r="F335" s="145" t="s">
        <v>1597</v>
      </c>
      <c r="G335" s="77" t="s">
        <v>19</v>
      </c>
      <c r="H335" s="77" t="s">
        <v>112</v>
      </c>
      <c r="I335" s="94"/>
      <c r="J335" s="94"/>
      <c r="K335" s="94"/>
      <c r="L335" s="94">
        <v>7500000</v>
      </c>
      <c r="M335" s="94"/>
      <c r="N335" s="94"/>
      <c r="O335" s="77" t="s">
        <v>2144</v>
      </c>
      <c r="P335" s="77" t="s">
        <v>2145</v>
      </c>
      <c r="Q335" s="77" t="s">
        <v>2146</v>
      </c>
      <c r="R335" s="77"/>
      <c r="S335" s="77"/>
      <c r="T335" s="130" t="s">
        <v>137</v>
      </c>
    </row>
    <row r="336" spans="1:20" s="104" customFormat="1" ht="28.9" customHeight="1">
      <c r="A336" s="80">
        <v>2021</v>
      </c>
      <c r="B336" s="77">
        <v>3</v>
      </c>
      <c r="C336" s="77" t="s">
        <v>15</v>
      </c>
      <c r="D336" s="98" t="s">
        <v>2135</v>
      </c>
      <c r="E336" s="81" t="s">
        <v>40</v>
      </c>
      <c r="F336" s="145" t="s">
        <v>1597</v>
      </c>
      <c r="G336" s="77" t="s">
        <v>19</v>
      </c>
      <c r="H336" s="77" t="s">
        <v>112</v>
      </c>
      <c r="I336" s="94"/>
      <c r="J336" s="94"/>
      <c r="K336" s="94"/>
      <c r="L336" s="94">
        <v>33000000</v>
      </c>
      <c r="M336" s="94"/>
      <c r="N336" s="94"/>
      <c r="O336" s="77" t="s">
        <v>2144</v>
      </c>
      <c r="P336" s="77" t="s">
        <v>2145</v>
      </c>
      <c r="Q336" s="77" t="s">
        <v>2131</v>
      </c>
      <c r="R336" s="77"/>
      <c r="S336" s="77"/>
      <c r="T336" s="130" t="s">
        <v>2148</v>
      </c>
    </row>
    <row r="337" spans="1:20" s="104" customFormat="1" ht="28.9" customHeight="1">
      <c r="A337" s="80">
        <v>2021</v>
      </c>
      <c r="B337" s="77">
        <v>3</v>
      </c>
      <c r="C337" s="77" t="s">
        <v>15</v>
      </c>
      <c r="D337" s="98" t="s">
        <v>2136</v>
      </c>
      <c r="E337" s="81" t="s">
        <v>40</v>
      </c>
      <c r="F337" s="145" t="s">
        <v>1597</v>
      </c>
      <c r="G337" s="77" t="s">
        <v>19</v>
      </c>
      <c r="H337" s="77" t="s">
        <v>112</v>
      </c>
      <c r="I337" s="94"/>
      <c r="J337" s="94"/>
      <c r="K337" s="94"/>
      <c r="L337" s="94">
        <v>21000000</v>
      </c>
      <c r="M337" s="94"/>
      <c r="N337" s="94"/>
      <c r="O337" s="77" t="s">
        <v>2144</v>
      </c>
      <c r="P337" s="77" t="s">
        <v>2145</v>
      </c>
      <c r="Q337" s="77" t="s">
        <v>2146</v>
      </c>
      <c r="R337" s="77"/>
      <c r="S337" s="77"/>
      <c r="T337" s="130" t="s">
        <v>2148</v>
      </c>
    </row>
    <row r="338" spans="1:20" s="104" customFormat="1" ht="28.9" customHeight="1">
      <c r="A338" s="80">
        <v>2021</v>
      </c>
      <c r="B338" s="77">
        <v>3</v>
      </c>
      <c r="C338" s="77" t="s">
        <v>15</v>
      </c>
      <c r="D338" s="98" t="s">
        <v>2137</v>
      </c>
      <c r="E338" s="81" t="s">
        <v>40</v>
      </c>
      <c r="F338" s="145" t="s">
        <v>1597</v>
      </c>
      <c r="G338" s="77" t="s">
        <v>19</v>
      </c>
      <c r="H338" s="77" t="s">
        <v>112</v>
      </c>
      <c r="I338" s="94"/>
      <c r="J338" s="94"/>
      <c r="K338" s="94"/>
      <c r="L338" s="94">
        <v>10000000</v>
      </c>
      <c r="M338" s="94"/>
      <c r="N338" s="94"/>
      <c r="O338" s="77" t="s">
        <v>2130</v>
      </c>
      <c r="P338" s="77" t="s">
        <v>2145</v>
      </c>
      <c r="Q338" s="77" t="s">
        <v>2131</v>
      </c>
      <c r="R338" s="77"/>
      <c r="S338" s="77"/>
      <c r="T338" s="130" t="s">
        <v>137</v>
      </c>
    </row>
    <row r="339" spans="1:20" s="104" customFormat="1" ht="28.9" customHeight="1">
      <c r="A339" s="80">
        <v>2021</v>
      </c>
      <c r="B339" s="77">
        <v>3</v>
      </c>
      <c r="C339" s="77" t="s">
        <v>2164</v>
      </c>
      <c r="D339" s="98" t="s">
        <v>2138</v>
      </c>
      <c r="E339" s="81" t="s">
        <v>40</v>
      </c>
      <c r="F339" s="145" t="s">
        <v>1597</v>
      </c>
      <c r="G339" s="77" t="s">
        <v>19</v>
      </c>
      <c r="H339" s="77" t="s">
        <v>112</v>
      </c>
      <c r="I339" s="94"/>
      <c r="J339" s="94"/>
      <c r="K339" s="94"/>
      <c r="L339" s="94">
        <v>30000000</v>
      </c>
      <c r="M339" s="94"/>
      <c r="N339" s="94"/>
      <c r="O339" s="77" t="s">
        <v>2144</v>
      </c>
      <c r="P339" s="77" t="s">
        <v>2145</v>
      </c>
      <c r="Q339" s="77" t="s">
        <v>2146</v>
      </c>
      <c r="R339" s="77"/>
      <c r="S339" s="77"/>
      <c r="T339" s="130" t="s">
        <v>2148</v>
      </c>
    </row>
    <row r="340" spans="1:20" s="104" customFormat="1" ht="28.9" customHeight="1">
      <c r="A340" s="80">
        <v>2021</v>
      </c>
      <c r="B340" s="77">
        <v>3</v>
      </c>
      <c r="C340" s="77" t="s">
        <v>15</v>
      </c>
      <c r="D340" s="98" t="s">
        <v>2149</v>
      </c>
      <c r="E340" s="81" t="s">
        <v>40</v>
      </c>
      <c r="F340" s="145" t="s">
        <v>1597</v>
      </c>
      <c r="G340" s="77" t="s">
        <v>19</v>
      </c>
      <c r="H340" s="77" t="s">
        <v>112</v>
      </c>
      <c r="I340" s="94"/>
      <c r="J340" s="94"/>
      <c r="K340" s="94"/>
      <c r="L340" s="94">
        <v>10000000</v>
      </c>
      <c r="M340" s="94"/>
      <c r="N340" s="94"/>
      <c r="O340" s="77" t="s">
        <v>2144</v>
      </c>
      <c r="P340" s="77" t="s">
        <v>2145</v>
      </c>
      <c r="Q340" s="77" t="s">
        <v>2146</v>
      </c>
      <c r="R340" s="77"/>
      <c r="S340" s="77"/>
      <c r="T340" s="130" t="s">
        <v>2148</v>
      </c>
    </row>
    <row r="341" spans="1:20" s="104" customFormat="1" ht="28.9" customHeight="1">
      <c r="A341" s="80">
        <v>2021</v>
      </c>
      <c r="B341" s="77">
        <v>3</v>
      </c>
      <c r="C341" s="77" t="s">
        <v>15</v>
      </c>
      <c r="D341" s="98" t="s">
        <v>2150</v>
      </c>
      <c r="E341" s="81" t="s">
        <v>40</v>
      </c>
      <c r="F341" s="145" t="s">
        <v>1597</v>
      </c>
      <c r="G341" s="77" t="s">
        <v>176</v>
      </c>
      <c r="H341" s="77" t="s">
        <v>112</v>
      </c>
      <c r="I341" s="94"/>
      <c r="J341" s="94"/>
      <c r="K341" s="94"/>
      <c r="L341" s="94">
        <v>5000000</v>
      </c>
      <c r="M341" s="94"/>
      <c r="N341" s="94"/>
      <c r="O341" s="77" t="s">
        <v>2144</v>
      </c>
      <c r="P341" s="77" t="s">
        <v>2151</v>
      </c>
      <c r="Q341" s="77" t="s">
        <v>2139</v>
      </c>
      <c r="R341" s="77"/>
      <c r="S341" s="77"/>
      <c r="T341" s="130" t="s">
        <v>137</v>
      </c>
    </row>
    <row r="342" spans="1:20" s="104" customFormat="1" ht="28.9" customHeight="1">
      <c r="A342" s="80">
        <v>2021</v>
      </c>
      <c r="B342" s="77">
        <v>3</v>
      </c>
      <c r="C342" s="77" t="s">
        <v>15</v>
      </c>
      <c r="D342" s="98" t="s">
        <v>2140</v>
      </c>
      <c r="E342" s="81" t="s">
        <v>40</v>
      </c>
      <c r="F342" s="145" t="s">
        <v>1597</v>
      </c>
      <c r="G342" s="77" t="s">
        <v>176</v>
      </c>
      <c r="H342" s="77" t="s">
        <v>112</v>
      </c>
      <c r="I342" s="94"/>
      <c r="J342" s="94"/>
      <c r="K342" s="94"/>
      <c r="L342" s="94">
        <v>10000000</v>
      </c>
      <c r="M342" s="94"/>
      <c r="N342" s="94"/>
      <c r="O342" s="77" t="s">
        <v>2144</v>
      </c>
      <c r="P342" s="77" t="s">
        <v>2152</v>
      </c>
      <c r="Q342" s="77" t="s">
        <v>2153</v>
      </c>
      <c r="R342" s="77"/>
      <c r="S342" s="77"/>
      <c r="T342" s="130" t="s">
        <v>2148</v>
      </c>
    </row>
    <row r="343" spans="1:20" s="104" customFormat="1" ht="28.9" customHeight="1">
      <c r="A343" s="80">
        <v>2021</v>
      </c>
      <c r="B343" s="77">
        <v>3</v>
      </c>
      <c r="C343" s="77" t="s">
        <v>265</v>
      </c>
      <c r="D343" s="98" t="s">
        <v>266</v>
      </c>
      <c r="E343" s="81" t="s">
        <v>267</v>
      </c>
      <c r="F343" s="145" t="s">
        <v>1597</v>
      </c>
      <c r="G343" s="77" t="s">
        <v>268</v>
      </c>
      <c r="H343" s="77" t="s">
        <v>112</v>
      </c>
      <c r="I343" s="94"/>
      <c r="J343" s="94"/>
      <c r="K343" s="94"/>
      <c r="L343" s="94">
        <v>15000000</v>
      </c>
      <c r="M343" s="94"/>
      <c r="N343" s="94"/>
      <c r="O343" s="77" t="s">
        <v>269</v>
      </c>
      <c r="P343" s="77" t="s">
        <v>270</v>
      </c>
      <c r="Q343" s="77" t="s">
        <v>271</v>
      </c>
      <c r="R343" s="77" t="s">
        <v>135</v>
      </c>
      <c r="S343" s="77"/>
      <c r="T343" s="82" t="s">
        <v>114</v>
      </c>
    </row>
    <row r="344" spans="1:20" s="104" customFormat="1" ht="28.9" customHeight="1">
      <c r="A344" s="80">
        <v>2021</v>
      </c>
      <c r="B344" s="77">
        <v>3</v>
      </c>
      <c r="C344" s="77" t="s">
        <v>15</v>
      </c>
      <c r="D344" s="98" t="s">
        <v>272</v>
      </c>
      <c r="E344" s="81" t="s">
        <v>273</v>
      </c>
      <c r="F344" s="145" t="s">
        <v>1597</v>
      </c>
      <c r="G344" s="77" t="s">
        <v>274</v>
      </c>
      <c r="H344" s="77" t="s">
        <v>112</v>
      </c>
      <c r="I344" s="94"/>
      <c r="J344" s="94"/>
      <c r="K344" s="94"/>
      <c r="L344" s="94">
        <v>15000000</v>
      </c>
      <c r="M344" s="94"/>
      <c r="N344" s="94"/>
      <c r="O344" s="77" t="s">
        <v>275</v>
      </c>
      <c r="P344" s="77" t="s">
        <v>276</v>
      </c>
      <c r="Q344" s="77" t="s">
        <v>277</v>
      </c>
      <c r="R344" s="77" t="s">
        <v>135</v>
      </c>
      <c r="S344" s="77"/>
      <c r="T344" s="82" t="s">
        <v>43</v>
      </c>
    </row>
    <row r="345" spans="1:20" s="104" customFormat="1" ht="28.9" customHeight="1">
      <c r="A345" s="106">
        <v>2021</v>
      </c>
      <c r="B345" s="88">
        <v>3</v>
      </c>
      <c r="C345" s="88" t="s">
        <v>15</v>
      </c>
      <c r="D345" s="107" t="s">
        <v>254</v>
      </c>
      <c r="E345" s="108" t="s">
        <v>40</v>
      </c>
      <c r="F345" s="145" t="s">
        <v>1597</v>
      </c>
      <c r="G345" s="88" t="s">
        <v>176</v>
      </c>
      <c r="H345" s="88" t="s">
        <v>112</v>
      </c>
      <c r="I345" s="94"/>
      <c r="J345" s="94"/>
      <c r="K345" s="94">
        <v>22000000</v>
      </c>
      <c r="L345" s="94">
        <f>SUM(I345:K345)</f>
        <v>22000000</v>
      </c>
      <c r="M345" s="94"/>
      <c r="N345" s="94"/>
      <c r="O345" s="88" t="s">
        <v>256</v>
      </c>
      <c r="P345" s="88" t="s">
        <v>257</v>
      </c>
      <c r="Q345" s="88" t="s">
        <v>258</v>
      </c>
      <c r="R345" s="88" t="s">
        <v>259</v>
      </c>
      <c r="S345" s="88"/>
      <c r="T345" s="109" t="s">
        <v>260</v>
      </c>
    </row>
    <row r="346" spans="1:20" s="104" customFormat="1" ht="28.9" customHeight="1">
      <c r="A346" s="106">
        <v>2021</v>
      </c>
      <c r="B346" s="88">
        <v>3</v>
      </c>
      <c r="C346" s="88" t="s">
        <v>15</v>
      </c>
      <c r="D346" s="107" t="s">
        <v>261</v>
      </c>
      <c r="E346" s="108" t="s">
        <v>40</v>
      </c>
      <c r="F346" s="145" t="s">
        <v>1597</v>
      </c>
      <c r="G346" s="88" t="s">
        <v>176</v>
      </c>
      <c r="H346" s="88" t="s">
        <v>112</v>
      </c>
      <c r="I346" s="94"/>
      <c r="J346" s="94"/>
      <c r="K346" s="94">
        <v>25000000</v>
      </c>
      <c r="L346" s="94">
        <v>25000000</v>
      </c>
      <c r="M346" s="94"/>
      <c r="N346" s="94"/>
      <c r="O346" s="88" t="s">
        <v>255</v>
      </c>
      <c r="P346" s="88" t="s">
        <v>262</v>
      </c>
      <c r="Q346" s="88" t="s">
        <v>263</v>
      </c>
      <c r="R346" s="88" t="s">
        <v>42</v>
      </c>
      <c r="S346" s="88"/>
      <c r="T346" s="109" t="s">
        <v>43</v>
      </c>
    </row>
    <row r="347" spans="1:20" s="104" customFormat="1" ht="28.9" customHeight="1">
      <c r="A347" s="106">
        <v>2021</v>
      </c>
      <c r="B347" s="88">
        <v>3</v>
      </c>
      <c r="C347" s="88" t="s">
        <v>15</v>
      </c>
      <c r="D347" s="107" t="s">
        <v>264</v>
      </c>
      <c r="E347" s="108" t="s">
        <v>40</v>
      </c>
      <c r="F347" s="145" t="s">
        <v>1597</v>
      </c>
      <c r="G347" s="88" t="s">
        <v>2048</v>
      </c>
      <c r="H347" s="88" t="s">
        <v>112</v>
      </c>
      <c r="I347" s="94"/>
      <c r="J347" s="94"/>
      <c r="K347" s="94">
        <v>25000000</v>
      </c>
      <c r="L347" s="94">
        <f>SUM(I347:K347)</f>
        <v>25000000</v>
      </c>
      <c r="M347" s="94"/>
      <c r="N347" s="94"/>
      <c r="O347" s="88" t="s">
        <v>255</v>
      </c>
      <c r="P347" s="88" t="s">
        <v>262</v>
      </c>
      <c r="Q347" s="88" t="s">
        <v>263</v>
      </c>
      <c r="R347" s="88" t="s">
        <v>42</v>
      </c>
      <c r="S347" s="88"/>
      <c r="T347" s="109" t="s">
        <v>43</v>
      </c>
    </row>
    <row r="348" spans="1:20" s="104" customFormat="1" ht="28.9" customHeight="1">
      <c r="A348" s="80">
        <v>2021</v>
      </c>
      <c r="B348" s="77">
        <v>3</v>
      </c>
      <c r="C348" s="77" t="s">
        <v>15</v>
      </c>
      <c r="D348" s="98" t="s">
        <v>129</v>
      </c>
      <c r="E348" s="81" t="s">
        <v>40</v>
      </c>
      <c r="F348" s="145" t="s">
        <v>1597</v>
      </c>
      <c r="G348" s="77" t="s">
        <v>19</v>
      </c>
      <c r="H348" s="77" t="s">
        <v>112</v>
      </c>
      <c r="I348" s="94"/>
      <c r="J348" s="94"/>
      <c r="K348" s="94"/>
      <c r="L348" s="94">
        <v>22000000</v>
      </c>
      <c r="M348" s="94"/>
      <c r="N348" s="94"/>
      <c r="O348" s="77" t="s">
        <v>130</v>
      </c>
      <c r="P348" s="77" t="s">
        <v>131</v>
      </c>
      <c r="Q348" s="77" t="s">
        <v>132</v>
      </c>
      <c r="R348" s="77" t="s">
        <v>133</v>
      </c>
      <c r="S348" s="77"/>
      <c r="T348" s="82" t="s">
        <v>134</v>
      </c>
    </row>
    <row r="349" spans="1:20" s="104" customFormat="1" ht="28.9" customHeight="1">
      <c r="A349" s="80">
        <v>2021</v>
      </c>
      <c r="B349" s="77">
        <v>3</v>
      </c>
      <c r="C349" s="77" t="s">
        <v>15</v>
      </c>
      <c r="D349" s="98" t="s">
        <v>138</v>
      </c>
      <c r="E349" s="81" t="s">
        <v>40</v>
      </c>
      <c r="F349" s="145" t="s">
        <v>1597</v>
      </c>
      <c r="G349" s="77" t="s">
        <v>19</v>
      </c>
      <c r="H349" s="77" t="s">
        <v>112</v>
      </c>
      <c r="I349" s="94"/>
      <c r="J349" s="94"/>
      <c r="K349" s="94"/>
      <c r="L349" s="94">
        <v>24000000</v>
      </c>
      <c r="M349" s="94"/>
      <c r="N349" s="94"/>
      <c r="O349" s="77" t="s">
        <v>139</v>
      </c>
      <c r="P349" s="77" t="s">
        <v>140</v>
      </c>
      <c r="Q349" s="77" t="s">
        <v>141</v>
      </c>
      <c r="R349" s="77" t="s">
        <v>135</v>
      </c>
      <c r="S349" s="77"/>
      <c r="T349" s="82" t="s">
        <v>134</v>
      </c>
    </row>
    <row r="350" spans="1:20" s="104" customFormat="1" ht="28.9" customHeight="1">
      <c r="A350" s="80">
        <v>2021</v>
      </c>
      <c r="B350" s="77">
        <v>3</v>
      </c>
      <c r="C350" s="77" t="s">
        <v>15</v>
      </c>
      <c r="D350" s="98" t="s">
        <v>142</v>
      </c>
      <c r="E350" s="81" t="s">
        <v>40</v>
      </c>
      <c r="F350" s="145" t="s">
        <v>1597</v>
      </c>
      <c r="G350" s="77" t="s">
        <v>19</v>
      </c>
      <c r="H350" s="77" t="s">
        <v>112</v>
      </c>
      <c r="I350" s="94"/>
      <c r="J350" s="94"/>
      <c r="K350" s="94"/>
      <c r="L350" s="94">
        <v>26000000</v>
      </c>
      <c r="M350" s="94"/>
      <c r="N350" s="94"/>
      <c r="O350" s="77" t="s">
        <v>143</v>
      </c>
      <c r="P350" s="77" t="s">
        <v>140</v>
      </c>
      <c r="Q350" s="77" t="s">
        <v>144</v>
      </c>
      <c r="R350" s="77" t="s">
        <v>135</v>
      </c>
      <c r="S350" s="77"/>
      <c r="T350" s="82" t="s">
        <v>145</v>
      </c>
    </row>
    <row r="351" spans="1:20" s="104" customFormat="1" ht="28.9" customHeight="1">
      <c r="A351" s="80">
        <v>2021</v>
      </c>
      <c r="B351" s="77">
        <v>3</v>
      </c>
      <c r="C351" s="77" t="s">
        <v>15</v>
      </c>
      <c r="D351" s="98" t="s">
        <v>146</v>
      </c>
      <c r="E351" s="81" t="s">
        <v>40</v>
      </c>
      <c r="F351" s="145" t="s">
        <v>1597</v>
      </c>
      <c r="G351" s="77" t="s">
        <v>19</v>
      </c>
      <c r="H351" s="77" t="s">
        <v>112</v>
      </c>
      <c r="I351" s="94"/>
      <c r="J351" s="94"/>
      <c r="K351" s="94"/>
      <c r="L351" s="94">
        <v>9000000</v>
      </c>
      <c r="M351" s="94"/>
      <c r="N351" s="94"/>
      <c r="O351" s="77" t="s">
        <v>147</v>
      </c>
      <c r="P351" s="77" t="s">
        <v>148</v>
      </c>
      <c r="Q351" s="77" t="s">
        <v>149</v>
      </c>
      <c r="R351" s="77" t="s">
        <v>135</v>
      </c>
      <c r="S351" s="77"/>
      <c r="T351" s="82" t="s">
        <v>150</v>
      </c>
    </row>
    <row r="352" spans="1:20" s="104" customFormat="1" ht="28.9" customHeight="1">
      <c r="A352" s="80">
        <v>2021</v>
      </c>
      <c r="B352" s="77">
        <v>3</v>
      </c>
      <c r="C352" s="77" t="s">
        <v>15</v>
      </c>
      <c r="D352" s="98" t="s">
        <v>151</v>
      </c>
      <c r="E352" s="81" t="s">
        <v>40</v>
      </c>
      <c r="F352" s="145" t="s">
        <v>1597</v>
      </c>
      <c r="G352" s="77" t="s">
        <v>19</v>
      </c>
      <c r="H352" s="77" t="s">
        <v>112</v>
      </c>
      <c r="I352" s="94"/>
      <c r="J352" s="94"/>
      <c r="K352" s="94"/>
      <c r="L352" s="94">
        <v>18000000</v>
      </c>
      <c r="M352" s="94"/>
      <c r="N352" s="94"/>
      <c r="O352" s="77" t="s">
        <v>143</v>
      </c>
      <c r="P352" s="77" t="s">
        <v>152</v>
      </c>
      <c r="Q352" s="77" t="s">
        <v>153</v>
      </c>
      <c r="R352" s="77" t="s">
        <v>135</v>
      </c>
      <c r="S352" s="77"/>
      <c r="T352" s="82" t="s">
        <v>154</v>
      </c>
    </row>
    <row r="353" spans="1:21" s="104" customFormat="1" ht="28.9" customHeight="1">
      <c r="A353" s="80">
        <v>2021</v>
      </c>
      <c r="B353" s="77">
        <v>3</v>
      </c>
      <c r="C353" s="77" t="s">
        <v>15</v>
      </c>
      <c r="D353" s="98" t="s">
        <v>155</v>
      </c>
      <c r="E353" s="81" t="s">
        <v>40</v>
      </c>
      <c r="F353" s="145" t="s">
        <v>1597</v>
      </c>
      <c r="G353" s="77" t="s">
        <v>19</v>
      </c>
      <c r="H353" s="77" t="s">
        <v>112</v>
      </c>
      <c r="I353" s="94"/>
      <c r="J353" s="94"/>
      <c r="K353" s="94"/>
      <c r="L353" s="94">
        <v>13500000</v>
      </c>
      <c r="M353" s="94"/>
      <c r="N353" s="94"/>
      <c r="O353" s="77" t="s">
        <v>156</v>
      </c>
      <c r="P353" s="77" t="s">
        <v>140</v>
      </c>
      <c r="Q353" s="77" t="s">
        <v>144</v>
      </c>
      <c r="R353" s="77" t="s">
        <v>135</v>
      </c>
      <c r="S353" s="77"/>
      <c r="T353" s="82" t="s">
        <v>157</v>
      </c>
    </row>
    <row r="354" spans="1:21" s="104" customFormat="1" ht="28.9" customHeight="1">
      <c r="A354" s="80">
        <v>2021</v>
      </c>
      <c r="B354" s="77">
        <v>3</v>
      </c>
      <c r="C354" s="77" t="s">
        <v>15</v>
      </c>
      <c r="D354" s="98" t="s">
        <v>158</v>
      </c>
      <c r="E354" s="81" t="s">
        <v>40</v>
      </c>
      <c r="F354" s="145" t="s">
        <v>1597</v>
      </c>
      <c r="G354" s="77" t="s">
        <v>19</v>
      </c>
      <c r="H354" s="77" t="s">
        <v>112</v>
      </c>
      <c r="I354" s="94"/>
      <c r="J354" s="94"/>
      <c r="K354" s="94"/>
      <c r="L354" s="94">
        <v>25000000</v>
      </c>
      <c r="M354" s="94"/>
      <c r="N354" s="94"/>
      <c r="O354" s="77" t="s">
        <v>159</v>
      </c>
      <c r="P354" s="77" t="s">
        <v>160</v>
      </c>
      <c r="Q354" s="77" t="s">
        <v>161</v>
      </c>
      <c r="R354" s="77" t="s">
        <v>135</v>
      </c>
      <c r="S354" s="77"/>
      <c r="T354" s="82" t="s">
        <v>134</v>
      </c>
    </row>
    <row r="355" spans="1:21" s="104" customFormat="1" ht="28.9" customHeight="1">
      <c r="A355" s="106">
        <v>2021</v>
      </c>
      <c r="B355" s="88">
        <v>4</v>
      </c>
      <c r="C355" s="88" t="s">
        <v>15</v>
      </c>
      <c r="D355" s="107" t="s">
        <v>1552</v>
      </c>
      <c r="E355" s="108" t="s">
        <v>40</v>
      </c>
      <c r="F355" s="105" t="s">
        <v>1553</v>
      </c>
      <c r="G355" s="88" t="s">
        <v>16</v>
      </c>
      <c r="H355" s="88" t="s">
        <v>112</v>
      </c>
      <c r="I355" s="94">
        <v>22000000</v>
      </c>
      <c r="J355" s="94">
        <v>0</v>
      </c>
      <c r="K355" s="94">
        <v>0</v>
      </c>
      <c r="L355" s="94">
        <f t="shared" ref="L355:L368" si="6">SUM(I355:K355)</f>
        <v>22000000</v>
      </c>
      <c r="M355" s="94">
        <f>+L355</f>
        <v>22000000</v>
      </c>
      <c r="N355" s="94">
        <v>0</v>
      </c>
      <c r="O355" s="88" t="s">
        <v>1549</v>
      </c>
      <c r="P355" s="88" t="s">
        <v>1554</v>
      </c>
      <c r="Q355" s="88" t="s">
        <v>1555</v>
      </c>
      <c r="R355" s="88" t="s">
        <v>135</v>
      </c>
      <c r="S355" s="88"/>
      <c r="T355" s="109" t="s">
        <v>114</v>
      </c>
      <c r="U355" s="110"/>
    </row>
    <row r="356" spans="1:21" s="104" customFormat="1" ht="28.9" customHeight="1">
      <c r="A356" s="106">
        <v>2021</v>
      </c>
      <c r="B356" s="88">
        <v>4</v>
      </c>
      <c r="C356" s="88" t="s">
        <v>15</v>
      </c>
      <c r="D356" s="107" t="s">
        <v>1556</v>
      </c>
      <c r="E356" s="108" t="s">
        <v>40</v>
      </c>
      <c r="F356" s="105" t="s">
        <v>1553</v>
      </c>
      <c r="G356" s="88" t="s">
        <v>16</v>
      </c>
      <c r="H356" s="88" t="s">
        <v>112</v>
      </c>
      <c r="I356" s="94">
        <v>12000000</v>
      </c>
      <c r="J356" s="94">
        <v>0</v>
      </c>
      <c r="K356" s="94">
        <v>0</v>
      </c>
      <c r="L356" s="94">
        <f t="shared" si="6"/>
        <v>12000000</v>
      </c>
      <c r="M356" s="94">
        <f>+L356</f>
        <v>12000000</v>
      </c>
      <c r="N356" s="94">
        <v>0</v>
      </c>
      <c r="O356" s="88" t="s">
        <v>1544</v>
      </c>
      <c r="P356" s="88" t="s">
        <v>1557</v>
      </c>
      <c r="Q356" s="88" t="s">
        <v>1558</v>
      </c>
      <c r="R356" s="88" t="s">
        <v>135</v>
      </c>
      <c r="S356" s="88"/>
      <c r="T356" s="109" t="s">
        <v>43</v>
      </c>
      <c r="U356" s="110"/>
    </row>
    <row r="357" spans="1:21" s="104" customFormat="1" ht="28.9" customHeight="1">
      <c r="A357" s="80">
        <v>2021</v>
      </c>
      <c r="B357" s="77">
        <v>4</v>
      </c>
      <c r="C357" s="77" t="s">
        <v>15</v>
      </c>
      <c r="D357" s="98" t="s">
        <v>2560</v>
      </c>
      <c r="E357" s="81" t="s">
        <v>40</v>
      </c>
      <c r="F357" s="152" t="s">
        <v>2557</v>
      </c>
      <c r="G357" s="77" t="s">
        <v>176</v>
      </c>
      <c r="H357" s="77" t="s">
        <v>44</v>
      </c>
      <c r="I357" s="94">
        <v>32000000</v>
      </c>
      <c r="J357" s="94"/>
      <c r="K357" s="94"/>
      <c r="L357" s="94">
        <f t="shared" si="6"/>
        <v>32000000</v>
      </c>
      <c r="M357" s="94"/>
      <c r="N357" s="94"/>
      <c r="O357" s="77" t="s">
        <v>2553</v>
      </c>
      <c r="P357" s="77" t="s">
        <v>2554</v>
      </c>
      <c r="Q357" s="77" t="s">
        <v>2561</v>
      </c>
      <c r="R357" s="77"/>
      <c r="S357" s="77"/>
      <c r="T357" s="82"/>
    </row>
    <row r="358" spans="1:21" s="104" customFormat="1" ht="28.9" customHeight="1">
      <c r="A358" s="80">
        <v>2021</v>
      </c>
      <c r="B358" s="77">
        <v>4</v>
      </c>
      <c r="C358" s="77" t="s">
        <v>15</v>
      </c>
      <c r="D358" s="98" t="s">
        <v>2562</v>
      </c>
      <c r="E358" s="81" t="s">
        <v>40</v>
      </c>
      <c r="F358" s="152" t="s">
        <v>2563</v>
      </c>
      <c r="G358" s="77" t="s">
        <v>176</v>
      </c>
      <c r="H358" s="77" t="s">
        <v>44</v>
      </c>
      <c r="I358" s="94">
        <v>40000000</v>
      </c>
      <c r="J358" s="94"/>
      <c r="K358" s="94"/>
      <c r="L358" s="94">
        <f t="shared" si="6"/>
        <v>40000000</v>
      </c>
      <c r="M358" s="94"/>
      <c r="N358" s="94"/>
      <c r="O358" s="77" t="s">
        <v>2564</v>
      </c>
      <c r="P358" s="77" t="s">
        <v>2565</v>
      </c>
      <c r="Q358" s="77" t="s">
        <v>2566</v>
      </c>
      <c r="R358" s="77"/>
      <c r="S358" s="77"/>
      <c r="T358" s="82"/>
    </row>
    <row r="359" spans="1:21" s="104" customFormat="1" ht="28.9" customHeight="1">
      <c r="A359" s="80">
        <v>2021</v>
      </c>
      <c r="B359" s="77">
        <v>4</v>
      </c>
      <c r="C359" s="77" t="s">
        <v>15</v>
      </c>
      <c r="D359" s="98" t="s">
        <v>2581</v>
      </c>
      <c r="E359" s="81" t="s">
        <v>40</v>
      </c>
      <c r="F359" s="152" t="s">
        <v>2582</v>
      </c>
      <c r="G359" s="77" t="s">
        <v>19</v>
      </c>
      <c r="H359" s="77" t="s">
        <v>44</v>
      </c>
      <c r="I359" s="94">
        <v>3958020000</v>
      </c>
      <c r="J359" s="94">
        <v>1041190000</v>
      </c>
      <c r="K359" s="94"/>
      <c r="L359" s="94">
        <f t="shared" si="6"/>
        <v>4999210000</v>
      </c>
      <c r="M359" s="94"/>
      <c r="N359" s="94"/>
      <c r="O359" s="77" t="s">
        <v>2580</v>
      </c>
      <c r="P359" s="77" t="s">
        <v>2583</v>
      </c>
      <c r="Q359" s="77" t="s">
        <v>2584</v>
      </c>
      <c r="R359" s="77"/>
      <c r="S359" s="77"/>
      <c r="T359" s="82"/>
    </row>
    <row r="360" spans="1:21" s="104" customFormat="1" ht="28.9" customHeight="1">
      <c r="A360" s="80">
        <v>2021</v>
      </c>
      <c r="B360" s="77">
        <v>4</v>
      </c>
      <c r="C360" s="77" t="s">
        <v>15</v>
      </c>
      <c r="D360" s="98" t="s">
        <v>924</v>
      </c>
      <c r="E360" s="81" t="s">
        <v>40</v>
      </c>
      <c r="F360" s="145" t="s">
        <v>1597</v>
      </c>
      <c r="G360" s="77" t="s">
        <v>176</v>
      </c>
      <c r="H360" s="77" t="s">
        <v>41</v>
      </c>
      <c r="I360" s="94">
        <v>270000000</v>
      </c>
      <c r="J360" s="94">
        <v>200000000</v>
      </c>
      <c r="K360" s="94"/>
      <c r="L360" s="94">
        <f t="shared" si="6"/>
        <v>470000000</v>
      </c>
      <c r="M360" s="94"/>
      <c r="N360" s="94"/>
      <c r="O360" s="77" t="s">
        <v>902</v>
      </c>
      <c r="P360" s="77" t="s">
        <v>903</v>
      </c>
      <c r="Q360" s="77" t="s">
        <v>904</v>
      </c>
      <c r="R360" s="77" t="s">
        <v>135</v>
      </c>
      <c r="S360" s="77"/>
      <c r="T360" s="82"/>
    </row>
    <row r="361" spans="1:21" s="104" customFormat="1" ht="28.9" customHeight="1">
      <c r="A361" s="115">
        <v>2021</v>
      </c>
      <c r="B361" s="116">
        <v>4</v>
      </c>
      <c r="C361" s="116" t="s">
        <v>15</v>
      </c>
      <c r="D361" s="117" t="s">
        <v>854</v>
      </c>
      <c r="E361" s="116" t="s">
        <v>40</v>
      </c>
      <c r="F361" s="145" t="s">
        <v>1597</v>
      </c>
      <c r="G361" s="116" t="s">
        <v>176</v>
      </c>
      <c r="H361" s="116" t="s">
        <v>112</v>
      </c>
      <c r="I361" s="118">
        <v>20000000</v>
      </c>
      <c r="J361" s="118"/>
      <c r="K361" s="118"/>
      <c r="L361" s="118">
        <f t="shared" si="6"/>
        <v>20000000</v>
      </c>
      <c r="M361" s="118"/>
      <c r="N361" s="118"/>
      <c r="O361" s="116" t="s">
        <v>817</v>
      </c>
      <c r="P361" s="116" t="s">
        <v>850</v>
      </c>
      <c r="Q361" s="116" t="s">
        <v>852</v>
      </c>
      <c r="R361" s="116"/>
      <c r="S361" s="116"/>
      <c r="T361" s="119" t="s">
        <v>822</v>
      </c>
    </row>
    <row r="362" spans="1:21" s="104" customFormat="1" ht="28.9" customHeight="1">
      <c r="A362" s="115">
        <v>2021</v>
      </c>
      <c r="B362" s="116">
        <v>4</v>
      </c>
      <c r="C362" s="116" t="s">
        <v>15</v>
      </c>
      <c r="D362" s="117" t="s">
        <v>855</v>
      </c>
      <c r="E362" s="116" t="s">
        <v>40</v>
      </c>
      <c r="F362" s="145" t="s">
        <v>1597</v>
      </c>
      <c r="G362" s="116" t="s">
        <v>176</v>
      </c>
      <c r="H362" s="116" t="s">
        <v>112</v>
      </c>
      <c r="I362" s="118">
        <v>20000000</v>
      </c>
      <c r="J362" s="118"/>
      <c r="K362" s="118"/>
      <c r="L362" s="118">
        <f t="shared" si="6"/>
        <v>20000000</v>
      </c>
      <c r="M362" s="118"/>
      <c r="N362" s="118"/>
      <c r="O362" s="116" t="s">
        <v>817</v>
      </c>
      <c r="P362" s="116" t="s">
        <v>850</v>
      </c>
      <c r="Q362" s="116" t="s">
        <v>852</v>
      </c>
      <c r="R362" s="116"/>
      <c r="S362" s="116"/>
      <c r="T362" s="119" t="s">
        <v>822</v>
      </c>
    </row>
    <row r="363" spans="1:21" s="104" customFormat="1" ht="28.9" customHeight="1">
      <c r="A363" s="115">
        <v>2021</v>
      </c>
      <c r="B363" s="116">
        <v>4</v>
      </c>
      <c r="C363" s="116" t="s">
        <v>15</v>
      </c>
      <c r="D363" s="117" t="s">
        <v>856</v>
      </c>
      <c r="E363" s="116" t="s">
        <v>40</v>
      </c>
      <c r="F363" s="145" t="s">
        <v>1597</v>
      </c>
      <c r="G363" s="116" t="s">
        <v>176</v>
      </c>
      <c r="H363" s="116" t="s">
        <v>112</v>
      </c>
      <c r="I363" s="118">
        <v>10000000</v>
      </c>
      <c r="J363" s="118"/>
      <c r="K363" s="118"/>
      <c r="L363" s="118">
        <f t="shared" si="6"/>
        <v>10000000</v>
      </c>
      <c r="M363" s="118"/>
      <c r="N363" s="118"/>
      <c r="O363" s="116" t="s">
        <v>817</v>
      </c>
      <c r="P363" s="116" t="s">
        <v>850</v>
      </c>
      <c r="Q363" s="116" t="s">
        <v>852</v>
      </c>
      <c r="R363" s="116"/>
      <c r="S363" s="116"/>
      <c r="T363" s="119" t="s">
        <v>822</v>
      </c>
    </row>
    <row r="364" spans="1:21" s="104" customFormat="1" ht="28.9" customHeight="1">
      <c r="A364" s="115">
        <v>2021</v>
      </c>
      <c r="B364" s="116">
        <v>4</v>
      </c>
      <c r="C364" s="116" t="s">
        <v>15</v>
      </c>
      <c r="D364" s="117" t="s">
        <v>857</v>
      </c>
      <c r="E364" s="116" t="s">
        <v>40</v>
      </c>
      <c r="F364" s="145" t="s">
        <v>1597</v>
      </c>
      <c r="G364" s="116" t="s">
        <v>176</v>
      </c>
      <c r="H364" s="116" t="s">
        <v>112</v>
      </c>
      <c r="I364" s="118">
        <v>5000000</v>
      </c>
      <c r="J364" s="118"/>
      <c r="K364" s="118"/>
      <c r="L364" s="118">
        <f t="shared" si="6"/>
        <v>5000000</v>
      </c>
      <c r="M364" s="118"/>
      <c r="N364" s="118"/>
      <c r="O364" s="116" t="s">
        <v>817</v>
      </c>
      <c r="P364" s="116" t="s">
        <v>850</v>
      </c>
      <c r="Q364" s="116" t="s">
        <v>852</v>
      </c>
      <c r="R364" s="116"/>
      <c r="S364" s="116"/>
      <c r="T364" s="119" t="s">
        <v>822</v>
      </c>
    </row>
    <row r="365" spans="1:21" s="104" customFormat="1" ht="28.9" customHeight="1">
      <c r="A365" s="120">
        <v>2021</v>
      </c>
      <c r="B365" s="116">
        <v>4</v>
      </c>
      <c r="C365" s="116" t="s">
        <v>15</v>
      </c>
      <c r="D365" s="117" t="s">
        <v>858</v>
      </c>
      <c r="E365" s="116" t="s">
        <v>40</v>
      </c>
      <c r="F365" s="145" t="s">
        <v>1597</v>
      </c>
      <c r="G365" s="116" t="s">
        <v>176</v>
      </c>
      <c r="H365" s="116" t="s">
        <v>112</v>
      </c>
      <c r="I365" s="118">
        <v>20000000</v>
      </c>
      <c r="J365" s="118"/>
      <c r="K365" s="118"/>
      <c r="L365" s="118">
        <f t="shared" si="6"/>
        <v>20000000</v>
      </c>
      <c r="M365" s="118"/>
      <c r="N365" s="118"/>
      <c r="O365" s="116" t="s">
        <v>817</v>
      </c>
      <c r="P365" s="116" t="s">
        <v>850</v>
      </c>
      <c r="Q365" s="116" t="s">
        <v>852</v>
      </c>
      <c r="R365" s="116"/>
      <c r="S365" s="116"/>
      <c r="T365" s="116" t="s">
        <v>822</v>
      </c>
    </row>
    <row r="366" spans="1:21" s="104" customFormat="1" ht="28.9" customHeight="1">
      <c r="A366" s="120">
        <v>2021</v>
      </c>
      <c r="B366" s="116">
        <v>4</v>
      </c>
      <c r="C366" s="116" t="s">
        <v>15</v>
      </c>
      <c r="D366" s="117" t="s">
        <v>859</v>
      </c>
      <c r="E366" s="116" t="s">
        <v>40</v>
      </c>
      <c r="F366" s="145" t="s">
        <v>1597</v>
      </c>
      <c r="G366" s="116" t="s">
        <v>176</v>
      </c>
      <c r="H366" s="116" t="s">
        <v>112</v>
      </c>
      <c r="I366" s="118">
        <v>10000000</v>
      </c>
      <c r="J366" s="118"/>
      <c r="K366" s="118"/>
      <c r="L366" s="118">
        <f t="shared" si="6"/>
        <v>10000000</v>
      </c>
      <c r="M366" s="118"/>
      <c r="N366" s="118"/>
      <c r="O366" s="116" t="s">
        <v>817</v>
      </c>
      <c r="P366" s="116" t="s">
        <v>850</v>
      </c>
      <c r="Q366" s="116" t="s">
        <v>852</v>
      </c>
      <c r="R366" s="116"/>
      <c r="S366" s="116"/>
      <c r="T366" s="116" t="s">
        <v>822</v>
      </c>
    </row>
    <row r="367" spans="1:21" s="104" customFormat="1" ht="28.9" customHeight="1">
      <c r="A367" s="120">
        <v>2021</v>
      </c>
      <c r="B367" s="116">
        <v>4</v>
      </c>
      <c r="C367" s="116" t="s">
        <v>15</v>
      </c>
      <c r="D367" s="117" t="s">
        <v>860</v>
      </c>
      <c r="E367" s="116" t="s">
        <v>40</v>
      </c>
      <c r="F367" s="145" t="s">
        <v>1597</v>
      </c>
      <c r="G367" s="116" t="s">
        <v>176</v>
      </c>
      <c r="H367" s="116" t="s">
        <v>112</v>
      </c>
      <c r="I367" s="118">
        <v>10000000</v>
      </c>
      <c r="J367" s="118"/>
      <c r="K367" s="118"/>
      <c r="L367" s="118">
        <f t="shared" si="6"/>
        <v>10000000</v>
      </c>
      <c r="M367" s="118"/>
      <c r="N367" s="118"/>
      <c r="O367" s="116" t="s">
        <v>817</v>
      </c>
      <c r="P367" s="116" t="s">
        <v>850</v>
      </c>
      <c r="Q367" s="116" t="s">
        <v>852</v>
      </c>
      <c r="R367" s="116"/>
      <c r="S367" s="116"/>
      <c r="T367" s="116" t="s">
        <v>822</v>
      </c>
    </row>
    <row r="368" spans="1:21" s="104" customFormat="1" ht="28.9" customHeight="1">
      <c r="A368" s="77">
        <v>2021</v>
      </c>
      <c r="B368" s="77">
        <v>4</v>
      </c>
      <c r="C368" s="77" t="s">
        <v>15</v>
      </c>
      <c r="D368" s="98" t="s">
        <v>2521</v>
      </c>
      <c r="E368" s="81" t="s">
        <v>40</v>
      </c>
      <c r="F368" s="98" t="s">
        <v>2522</v>
      </c>
      <c r="G368" s="77" t="s">
        <v>19</v>
      </c>
      <c r="H368" s="77" t="s">
        <v>44</v>
      </c>
      <c r="I368" s="94">
        <v>555018000</v>
      </c>
      <c r="J368" s="94">
        <v>232948000</v>
      </c>
      <c r="K368" s="94">
        <v>0</v>
      </c>
      <c r="L368" s="94">
        <f t="shared" si="6"/>
        <v>787966000</v>
      </c>
      <c r="M368" s="94"/>
      <c r="N368" s="94">
        <v>393983000</v>
      </c>
      <c r="O368" s="123" t="s">
        <v>2523</v>
      </c>
      <c r="P368" s="88" t="s">
        <v>2524</v>
      </c>
      <c r="Q368" s="88" t="s">
        <v>2525</v>
      </c>
      <c r="R368" s="88" t="s">
        <v>42</v>
      </c>
      <c r="S368" s="88"/>
      <c r="T368" s="88" t="s">
        <v>2526</v>
      </c>
    </row>
    <row r="369" spans="1:20" s="104" customFormat="1" ht="28.9" customHeight="1">
      <c r="A369" s="77">
        <v>2021</v>
      </c>
      <c r="B369" s="77">
        <v>4</v>
      </c>
      <c r="C369" s="77" t="s">
        <v>15</v>
      </c>
      <c r="D369" s="98" t="s">
        <v>1846</v>
      </c>
      <c r="E369" s="81" t="s">
        <v>40</v>
      </c>
      <c r="F369" s="152" t="s">
        <v>1847</v>
      </c>
      <c r="G369" s="77" t="s">
        <v>19</v>
      </c>
      <c r="H369" s="77" t="s">
        <v>44</v>
      </c>
      <c r="I369" s="134" t="s">
        <v>1708</v>
      </c>
      <c r="J369" s="134"/>
      <c r="K369" s="134"/>
      <c r="L369" s="134">
        <v>1200000000</v>
      </c>
      <c r="M369" s="94"/>
      <c r="N369" s="94"/>
      <c r="O369" s="77" t="s">
        <v>1848</v>
      </c>
      <c r="P369" s="77" t="s">
        <v>1850</v>
      </c>
      <c r="Q369" s="77" t="s">
        <v>1851</v>
      </c>
      <c r="R369" s="77"/>
      <c r="S369" s="77"/>
      <c r="T369" s="77"/>
    </row>
    <row r="370" spans="1:20" s="104" customFormat="1" ht="28.9" customHeight="1">
      <c r="A370" s="77">
        <v>2021</v>
      </c>
      <c r="B370" s="77">
        <v>4</v>
      </c>
      <c r="C370" s="77" t="s">
        <v>1852</v>
      </c>
      <c r="D370" s="98" t="s">
        <v>1853</v>
      </c>
      <c r="E370" s="81" t="s">
        <v>273</v>
      </c>
      <c r="F370" s="90" t="s">
        <v>1854</v>
      </c>
      <c r="G370" s="77" t="s">
        <v>1855</v>
      </c>
      <c r="H370" s="77" t="s">
        <v>1856</v>
      </c>
      <c r="I370" s="134" t="s">
        <v>1857</v>
      </c>
      <c r="J370" s="134"/>
      <c r="K370" s="134"/>
      <c r="L370" s="134">
        <v>200000000</v>
      </c>
      <c r="M370" s="94"/>
      <c r="N370" s="94"/>
      <c r="O370" s="77" t="s">
        <v>1858</v>
      </c>
      <c r="P370" s="77" t="s">
        <v>1859</v>
      </c>
      <c r="Q370" s="77" t="s">
        <v>1861</v>
      </c>
      <c r="R370" s="77"/>
      <c r="S370" s="77"/>
      <c r="T370" s="77"/>
    </row>
    <row r="371" spans="1:20" s="104" customFormat="1" ht="28.9" customHeight="1">
      <c r="A371" s="77">
        <v>2021</v>
      </c>
      <c r="B371" s="77">
        <v>4</v>
      </c>
      <c r="C371" s="77" t="s">
        <v>1862</v>
      </c>
      <c r="D371" s="98" t="s">
        <v>1863</v>
      </c>
      <c r="E371" s="81" t="s">
        <v>1864</v>
      </c>
      <c r="F371" s="81" t="s">
        <v>1865</v>
      </c>
      <c r="G371" s="77" t="s">
        <v>274</v>
      </c>
      <c r="H371" s="77" t="s">
        <v>112</v>
      </c>
      <c r="I371" s="134">
        <v>20000000</v>
      </c>
      <c r="J371" s="134"/>
      <c r="K371" s="134"/>
      <c r="L371" s="134">
        <v>20000000</v>
      </c>
      <c r="M371" s="94"/>
      <c r="N371" s="94"/>
      <c r="O371" s="77" t="s">
        <v>1834</v>
      </c>
      <c r="P371" s="77" t="s">
        <v>1866</v>
      </c>
      <c r="Q371" s="77" t="s">
        <v>1860</v>
      </c>
      <c r="R371" s="77"/>
      <c r="S371" s="77"/>
      <c r="T371" s="98" t="s">
        <v>1867</v>
      </c>
    </row>
    <row r="372" spans="1:20" s="104" customFormat="1" ht="28.9" customHeight="1">
      <c r="A372" s="77">
        <v>2021</v>
      </c>
      <c r="B372" s="77">
        <v>4</v>
      </c>
      <c r="C372" s="77" t="s">
        <v>418</v>
      </c>
      <c r="D372" s="98" t="s">
        <v>1868</v>
      </c>
      <c r="E372" s="81" t="s">
        <v>273</v>
      </c>
      <c r="F372" s="81" t="s">
        <v>1869</v>
      </c>
      <c r="G372" s="77" t="s">
        <v>1870</v>
      </c>
      <c r="H372" s="77" t="s">
        <v>112</v>
      </c>
      <c r="I372" s="134">
        <v>10000000</v>
      </c>
      <c r="J372" s="134"/>
      <c r="K372" s="134"/>
      <c r="L372" s="134">
        <v>10000000</v>
      </c>
      <c r="M372" s="94"/>
      <c r="N372" s="94"/>
      <c r="O372" s="77" t="s">
        <v>1834</v>
      </c>
      <c r="P372" s="77" t="s">
        <v>1850</v>
      </c>
      <c r="Q372" s="77" t="s">
        <v>1861</v>
      </c>
      <c r="R372" s="77"/>
      <c r="S372" s="77"/>
      <c r="T372" s="98" t="s">
        <v>1871</v>
      </c>
    </row>
    <row r="373" spans="1:20" s="104" customFormat="1" ht="28.9" customHeight="1">
      <c r="A373" s="77">
        <v>2021</v>
      </c>
      <c r="B373" s="77">
        <v>4</v>
      </c>
      <c r="C373" s="77" t="s">
        <v>15</v>
      </c>
      <c r="D373" s="98" t="s">
        <v>742</v>
      </c>
      <c r="E373" s="81" t="s">
        <v>731</v>
      </c>
      <c r="F373" s="145" t="s">
        <v>1597</v>
      </c>
      <c r="G373" s="77" t="s">
        <v>16</v>
      </c>
      <c r="H373" s="77" t="s">
        <v>112</v>
      </c>
      <c r="I373" s="94">
        <v>20000000</v>
      </c>
      <c r="J373" s="94"/>
      <c r="K373" s="94"/>
      <c r="L373" s="94">
        <v>20000000</v>
      </c>
      <c r="M373" s="94"/>
      <c r="N373" s="94"/>
      <c r="O373" s="77" t="s">
        <v>736</v>
      </c>
      <c r="P373" s="77" t="s">
        <v>733</v>
      </c>
      <c r="Q373" s="77" t="s">
        <v>734</v>
      </c>
      <c r="R373" s="77"/>
      <c r="S373" s="77"/>
      <c r="T373" s="77" t="s">
        <v>740</v>
      </c>
    </row>
    <row r="374" spans="1:20" s="104" customFormat="1" ht="28.9" customHeight="1">
      <c r="A374" s="77">
        <v>2021</v>
      </c>
      <c r="B374" s="77">
        <v>4</v>
      </c>
      <c r="C374" s="77" t="s">
        <v>15</v>
      </c>
      <c r="D374" s="98" t="s">
        <v>743</v>
      </c>
      <c r="E374" s="81" t="s">
        <v>731</v>
      </c>
      <c r="F374" s="145" t="s">
        <v>1597</v>
      </c>
      <c r="G374" s="77" t="s">
        <v>16</v>
      </c>
      <c r="H374" s="77" t="s">
        <v>112</v>
      </c>
      <c r="I374" s="94">
        <v>16000000</v>
      </c>
      <c r="J374" s="94"/>
      <c r="K374" s="94"/>
      <c r="L374" s="94">
        <v>16000000</v>
      </c>
      <c r="M374" s="94"/>
      <c r="N374" s="94"/>
      <c r="O374" s="77" t="s">
        <v>736</v>
      </c>
      <c r="P374" s="77" t="s">
        <v>733</v>
      </c>
      <c r="Q374" s="77" t="s">
        <v>734</v>
      </c>
      <c r="R374" s="77"/>
      <c r="S374" s="77"/>
      <c r="T374" s="77" t="s">
        <v>740</v>
      </c>
    </row>
    <row r="375" spans="1:20" s="104" customFormat="1" ht="28.9" customHeight="1">
      <c r="A375" s="77">
        <v>2021</v>
      </c>
      <c r="B375" s="77">
        <v>4</v>
      </c>
      <c r="C375" s="77" t="s">
        <v>15</v>
      </c>
      <c r="D375" s="98" t="s">
        <v>746</v>
      </c>
      <c r="E375" s="81" t="s">
        <v>731</v>
      </c>
      <c r="F375" s="145" t="s">
        <v>1597</v>
      </c>
      <c r="G375" s="77" t="s">
        <v>16</v>
      </c>
      <c r="H375" s="77" t="s">
        <v>112</v>
      </c>
      <c r="I375" s="94">
        <v>20000000</v>
      </c>
      <c r="J375" s="94"/>
      <c r="K375" s="94"/>
      <c r="L375" s="94">
        <v>20000000</v>
      </c>
      <c r="M375" s="94"/>
      <c r="N375" s="94"/>
      <c r="O375" s="77" t="s">
        <v>736</v>
      </c>
      <c r="P375" s="77" t="s">
        <v>733</v>
      </c>
      <c r="Q375" s="77" t="s">
        <v>734</v>
      </c>
      <c r="R375" s="77"/>
      <c r="S375" s="77"/>
      <c r="T375" s="77" t="s">
        <v>740</v>
      </c>
    </row>
    <row r="376" spans="1:20" s="104" customFormat="1" ht="28.9" customHeight="1">
      <c r="A376" s="77">
        <v>2021</v>
      </c>
      <c r="B376" s="77">
        <v>4</v>
      </c>
      <c r="C376" s="77" t="s">
        <v>15</v>
      </c>
      <c r="D376" s="98" t="s">
        <v>751</v>
      </c>
      <c r="E376" s="81" t="s">
        <v>731</v>
      </c>
      <c r="F376" s="145" t="s">
        <v>1597</v>
      </c>
      <c r="G376" s="77" t="s">
        <v>16</v>
      </c>
      <c r="H376" s="77" t="s">
        <v>112</v>
      </c>
      <c r="I376" s="94">
        <v>22000000</v>
      </c>
      <c r="J376" s="94"/>
      <c r="K376" s="94"/>
      <c r="L376" s="94">
        <v>22000000</v>
      </c>
      <c r="M376" s="94"/>
      <c r="N376" s="94"/>
      <c r="O376" s="77" t="s">
        <v>732</v>
      </c>
      <c r="P376" s="77" t="s">
        <v>733</v>
      </c>
      <c r="Q376" s="77" t="s">
        <v>739</v>
      </c>
      <c r="R376" s="77"/>
      <c r="S376" s="77"/>
      <c r="T376" s="77" t="s">
        <v>137</v>
      </c>
    </row>
    <row r="377" spans="1:20" s="104" customFormat="1" ht="28.9" customHeight="1">
      <c r="A377" s="77">
        <v>2021</v>
      </c>
      <c r="B377" s="77">
        <v>4</v>
      </c>
      <c r="C377" s="77" t="s">
        <v>15</v>
      </c>
      <c r="D377" s="98" t="s">
        <v>1905</v>
      </c>
      <c r="E377" s="81" t="s">
        <v>40</v>
      </c>
      <c r="F377" s="145" t="s">
        <v>1597</v>
      </c>
      <c r="G377" s="77" t="s">
        <v>16</v>
      </c>
      <c r="H377" s="77" t="s">
        <v>44</v>
      </c>
      <c r="I377" s="94">
        <v>56000000</v>
      </c>
      <c r="J377" s="94"/>
      <c r="K377" s="94"/>
      <c r="L377" s="94">
        <v>56000000</v>
      </c>
      <c r="M377" s="94"/>
      <c r="N377" s="94"/>
      <c r="O377" s="98" t="s">
        <v>1816</v>
      </c>
      <c r="P377" s="77" t="s">
        <v>1906</v>
      </c>
      <c r="Q377" s="77" t="s">
        <v>1889</v>
      </c>
      <c r="R377" s="77" t="s">
        <v>135</v>
      </c>
      <c r="S377" s="77"/>
      <c r="T377" s="77"/>
    </row>
    <row r="378" spans="1:20" s="104" customFormat="1" ht="28.9" customHeight="1">
      <c r="A378" s="77">
        <v>2021</v>
      </c>
      <c r="B378" s="77">
        <v>4</v>
      </c>
      <c r="C378" s="77" t="s">
        <v>15</v>
      </c>
      <c r="D378" s="98" t="s">
        <v>1907</v>
      </c>
      <c r="E378" s="81" t="s">
        <v>40</v>
      </c>
      <c r="F378" s="145" t="s">
        <v>1597</v>
      </c>
      <c r="G378" s="77" t="s">
        <v>16</v>
      </c>
      <c r="H378" s="77" t="s">
        <v>44</v>
      </c>
      <c r="I378" s="94">
        <v>56000000</v>
      </c>
      <c r="J378" s="94"/>
      <c r="K378" s="94"/>
      <c r="L378" s="94">
        <v>56000000</v>
      </c>
      <c r="M378" s="94"/>
      <c r="N378" s="94"/>
      <c r="O378" s="98" t="s">
        <v>1816</v>
      </c>
      <c r="P378" s="77" t="s">
        <v>1879</v>
      </c>
      <c r="Q378" s="77" t="s">
        <v>1889</v>
      </c>
      <c r="R378" s="77" t="s">
        <v>135</v>
      </c>
      <c r="S378" s="77"/>
      <c r="T378" s="77"/>
    </row>
    <row r="379" spans="1:20" s="104" customFormat="1" ht="28.9" customHeight="1">
      <c r="A379" s="77">
        <v>2021</v>
      </c>
      <c r="B379" s="77">
        <v>4</v>
      </c>
      <c r="C379" s="77" t="s">
        <v>15</v>
      </c>
      <c r="D379" s="98" t="s">
        <v>1908</v>
      </c>
      <c r="E379" s="81" t="s">
        <v>40</v>
      </c>
      <c r="F379" s="145" t="s">
        <v>1597</v>
      </c>
      <c r="G379" s="77" t="s">
        <v>16</v>
      </c>
      <c r="H379" s="77" t="s">
        <v>44</v>
      </c>
      <c r="I379" s="94">
        <v>56000000</v>
      </c>
      <c r="J379" s="94"/>
      <c r="K379" s="94"/>
      <c r="L379" s="94">
        <v>56000000</v>
      </c>
      <c r="M379" s="94"/>
      <c r="N379" s="94"/>
      <c r="O379" s="98" t="s">
        <v>1816</v>
      </c>
      <c r="P379" s="77" t="s">
        <v>1879</v>
      </c>
      <c r="Q379" s="77" t="s">
        <v>1889</v>
      </c>
      <c r="R379" s="77" t="s">
        <v>135</v>
      </c>
      <c r="S379" s="77"/>
      <c r="T379" s="77"/>
    </row>
    <row r="380" spans="1:20" s="104" customFormat="1" ht="28.9" customHeight="1">
      <c r="A380" s="77">
        <v>2021</v>
      </c>
      <c r="B380" s="77">
        <v>4</v>
      </c>
      <c r="C380" s="77" t="s">
        <v>614</v>
      </c>
      <c r="D380" s="98" t="s">
        <v>1363</v>
      </c>
      <c r="E380" s="81" t="s">
        <v>267</v>
      </c>
      <c r="F380" s="90" t="s">
        <v>1364</v>
      </c>
      <c r="G380" s="77" t="s">
        <v>268</v>
      </c>
      <c r="H380" s="77" t="s">
        <v>1272</v>
      </c>
      <c r="I380" s="94">
        <v>100000000</v>
      </c>
      <c r="J380" s="94">
        <v>40000000</v>
      </c>
      <c r="K380" s="94"/>
      <c r="L380" s="94">
        <f>SUM(I380:K380)</f>
        <v>140000000</v>
      </c>
      <c r="M380" s="94"/>
      <c r="N380" s="94"/>
      <c r="O380" s="77" t="s">
        <v>1354</v>
      </c>
      <c r="P380" s="77" t="s">
        <v>1365</v>
      </c>
      <c r="Q380" s="77" t="s">
        <v>1366</v>
      </c>
      <c r="R380" s="77"/>
      <c r="S380" s="77"/>
      <c r="T380" s="77" t="s">
        <v>822</v>
      </c>
    </row>
    <row r="381" spans="1:20" s="104" customFormat="1" ht="28.9" customHeight="1">
      <c r="A381" s="77">
        <v>2021</v>
      </c>
      <c r="B381" s="77">
        <v>4</v>
      </c>
      <c r="C381" s="77" t="s">
        <v>614</v>
      </c>
      <c r="D381" s="98" t="s">
        <v>1367</v>
      </c>
      <c r="E381" s="81" t="s">
        <v>267</v>
      </c>
      <c r="F381" s="90" t="s">
        <v>1364</v>
      </c>
      <c r="G381" s="77" t="s">
        <v>268</v>
      </c>
      <c r="H381" s="77" t="s">
        <v>1368</v>
      </c>
      <c r="I381" s="94">
        <v>200000000</v>
      </c>
      <c r="J381" s="94">
        <v>50000000</v>
      </c>
      <c r="K381" s="94"/>
      <c r="L381" s="94">
        <f>SUM(I381:K381)</f>
        <v>250000000</v>
      </c>
      <c r="M381" s="94"/>
      <c r="N381" s="94"/>
      <c r="O381" s="77" t="s">
        <v>1354</v>
      </c>
      <c r="P381" s="77" t="s">
        <v>1369</v>
      </c>
      <c r="Q381" s="77" t="s">
        <v>1370</v>
      </c>
      <c r="R381" s="77"/>
      <c r="S381" s="77"/>
      <c r="T381" s="77"/>
    </row>
    <row r="382" spans="1:20" s="104" customFormat="1" ht="28.9" customHeight="1">
      <c r="A382" s="77">
        <v>2021</v>
      </c>
      <c r="B382" s="77">
        <v>4</v>
      </c>
      <c r="C382" s="77" t="s">
        <v>15</v>
      </c>
      <c r="D382" s="98" t="s">
        <v>1371</v>
      </c>
      <c r="E382" s="81" t="s">
        <v>40</v>
      </c>
      <c r="F382" s="90" t="s">
        <v>1372</v>
      </c>
      <c r="G382" s="77" t="s">
        <v>16</v>
      </c>
      <c r="H382" s="77" t="s">
        <v>1271</v>
      </c>
      <c r="I382" s="136"/>
      <c r="J382" s="136"/>
      <c r="K382" s="136"/>
      <c r="L382" s="137"/>
      <c r="M382" s="136"/>
      <c r="N382" s="136"/>
      <c r="O382" s="77" t="s">
        <v>1274</v>
      </c>
      <c r="P382" s="77" t="s">
        <v>1276</v>
      </c>
      <c r="Q382" s="77" t="s">
        <v>1278</v>
      </c>
      <c r="R382" s="77"/>
      <c r="S382" s="77"/>
      <c r="T382" s="77" t="s">
        <v>822</v>
      </c>
    </row>
    <row r="383" spans="1:20" s="104" customFormat="1" ht="28.9" customHeight="1">
      <c r="A383" s="77">
        <v>2021</v>
      </c>
      <c r="B383" s="77">
        <v>4</v>
      </c>
      <c r="C383" s="77" t="s">
        <v>15</v>
      </c>
      <c r="D383" s="98" t="s">
        <v>1373</v>
      </c>
      <c r="E383" s="81" t="s">
        <v>40</v>
      </c>
      <c r="F383" s="90" t="s">
        <v>1372</v>
      </c>
      <c r="G383" s="77" t="s">
        <v>16</v>
      </c>
      <c r="H383" s="77" t="s">
        <v>1272</v>
      </c>
      <c r="I383" s="136"/>
      <c r="J383" s="136"/>
      <c r="K383" s="136"/>
      <c r="L383" s="137"/>
      <c r="M383" s="136"/>
      <c r="N383" s="136"/>
      <c r="O383" s="77" t="s">
        <v>1274</v>
      </c>
      <c r="P383" s="77" t="s">
        <v>1276</v>
      </c>
      <c r="Q383" s="77" t="s">
        <v>1278</v>
      </c>
      <c r="R383" s="77"/>
      <c r="S383" s="77"/>
      <c r="T383" s="77" t="s">
        <v>822</v>
      </c>
    </row>
    <row r="384" spans="1:20" s="104" customFormat="1" ht="28.9" customHeight="1">
      <c r="A384" s="80">
        <v>2021</v>
      </c>
      <c r="B384" s="77">
        <v>4</v>
      </c>
      <c r="C384" s="77" t="s">
        <v>15</v>
      </c>
      <c r="D384" s="98" t="s">
        <v>1374</v>
      </c>
      <c r="E384" s="81" t="s">
        <v>40</v>
      </c>
      <c r="F384" s="138" t="s">
        <v>1372</v>
      </c>
      <c r="G384" s="77" t="s">
        <v>16</v>
      </c>
      <c r="H384" s="77" t="s">
        <v>1272</v>
      </c>
      <c r="I384" s="136"/>
      <c r="J384" s="136"/>
      <c r="K384" s="136"/>
      <c r="L384" s="137"/>
      <c r="M384" s="136"/>
      <c r="N384" s="136"/>
      <c r="O384" s="77" t="s">
        <v>1302</v>
      </c>
      <c r="P384" s="77" t="s">
        <v>1288</v>
      </c>
      <c r="Q384" s="77" t="s">
        <v>1289</v>
      </c>
      <c r="R384" s="77"/>
      <c r="S384" s="77"/>
      <c r="T384" s="82" t="s">
        <v>822</v>
      </c>
    </row>
    <row r="385" spans="1:21" s="104" customFormat="1" ht="28.9" customHeight="1">
      <c r="A385" s="80">
        <v>2021</v>
      </c>
      <c r="B385" s="77">
        <v>4</v>
      </c>
      <c r="C385" s="77" t="s">
        <v>15</v>
      </c>
      <c r="D385" s="98" t="s">
        <v>1375</v>
      </c>
      <c r="E385" s="81" t="s">
        <v>40</v>
      </c>
      <c r="F385" s="138" t="s">
        <v>1372</v>
      </c>
      <c r="G385" s="77" t="s">
        <v>16</v>
      </c>
      <c r="H385" s="77" t="s">
        <v>1272</v>
      </c>
      <c r="I385" s="136"/>
      <c r="J385" s="136"/>
      <c r="K385" s="136"/>
      <c r="L385" s="137"/>
      <c r="M385" s="136"/>
      <c r="N385" s="136"/>
      <c r="O385" s="77" t="s">
        <v>1273</v>
      </c>
      <c r="P385" s="77" t="s">
        <v>1376</v>
      </c>
      <c r="Q385" s="77" t="s">
        <v>1289</v>
      </c>
      <c r="R385" s="77"/>
      <c r="S385" s="77"/>
      <c r="T385" s="82" t="s">
        <v>137</v>
      </c>
    </row>
    <row r="386" spans="1:21" s="104" customFormat="1" ht="28.9" customHeight="1">
      <c r="A386" s="80">
        <v>2021</v>
      </c>
      <c r="B386" s="77">
        <v>4</v>
      </c>
      <c r="C386" s="77" t="s">
        <v>15</v>
      </c>
      <c r="D386" s="98" t="s">
        <v>1909</v>
      </c>
      <c r="E386" s="81" t="s">
        <v>40</v>
      </c>
      <c r="F386" s="145" t="s">
        <v>1597</v>
      </c>
      <c r="G386" s="77" t="s">
        <v>16</v>
      </c>
      <c r="H386" s="77" t="s">
        <v>44</v>
      </c>
      <c r="I386" s="94">
        <v>56000000</v>
      </c>
      <c r="J386" s="94"/>
      <c r="K386" s="94"/>
      <c r="L386" s="94">
        <v>56000000</v>
      </c>
      <c r="M386" s="94"/>
      <c r="N386" s="94"/>
      <c r="O386" s="98" t="s">
        <v>1816</v>
      </c>
      <c r="P386" s="77" t="s">
        <v>1879</v>
      </c>
      <c r="Q386" s="77" t="s">
        <v>1889</v>
      </c>
      <c r="R386" s="77" t="s">
        <v>135</v>
      </c>
      <c r="S386" s="77"/>
      <c r="T386" s="82"/>
    </row>
    <row r="387" spans="1:21" s="104" customFormat="1" ht="28.9" customHeight="1">
      <c r="A387" s="80">
        <v>2021</v>
      </c>
      <c r="B387" s="77">
        <v>4</v>
      </c>
      <c r="C387" s="77" t="s">
        <v>15</v>
      </c>
      <c r="D387" s="98" t="s">
        <v>1910</v>
      </c>
      <c r="E387" s="81" t="s">
        <v>40</v>
      </c>
      <c r="F387" s="145" t="s">
        <v>1597</v>
      </c>
      <c r="G387" s="77" t="s">
        <v>16</v>
      </c>
      <c r="H387" s="77" t="s">
        <v>44</v>
      </c>
      <c r="I387" s="94">
        <v>56000000</v>
      </c>
      <c r="J387" s="94"/>
      <c r="K387" s="94"/>
      <c r="L387" s="94">
        <v>56000000</v>
      </c>
      <c r="M387" s="94"/>
      <c r="N387" s="94"/>
      <c r="O387" s="98" t="s">
        <v>1816</v>
      </c>
      <c r="P387" s="77" t="s">
        <v>1906</v>
      </c>
      <c r="Q387" s="77" t="s">
        <v>1889</v>
      </c>
      <c r="R387" s="77" t="s">
        <v>135</v>
      </c>
      <c r="S387" s="77"/>
      <c r="T387" s="82"/>
    </row>
    <row r="388" spans="1:21" s="104" customFormat="1" ht="28.9" customHeight="1">
      <c r="A388" s="80">
        <v>2021</v>
      </c>
      <c r="B388" s="77">
        <v>4</v>
      </c>
      <c r="C388" s="77" t="s">
        <v>15</v>
      </c>
      <c r="D388" s="98" t="s">
        <v>1929</v>
      </c>
      <c r="E388" s="81" t="s">
        <v>40</v>
      </c>
      <c r="F388" s="145" t="s">
        <v>1597</v>
      </c>
      <c r="G388" s="77" t="s">
        <v>176</v>
      </c>
      <c r="H388" s="77" t="s">
        <v>44</v>
      </c>
      <c r="I388" s="94">
        <v>150000000</v>
      </c>
      <c r="J388" s="94"/>
      <c r="K388" s="94"/>
      <c r="L388" s="94">
        <v>150000000</v>
      </c>
      <c r="M388" s="94"/>
      <c r="N388" s="94"/>
      <c r="O388" s="98" t="s">
        <v>1858</v>
      </c>
      <c r="P388" s="77" t="s">
        <v>1930</v>
      </c>
      <c r="Q388" s="77" t="s">
        <v>1927</v>
      </c>
      <c r="R388" s="77" t="s">
        <v>135</v>
      </c>
      <c r="S388" s="77"/>
      <c r="T388" s="130"/>
    </row>
    <row r="389" spans="1:21" s="104" customFormat="1" ht="28.9" customHeight="1">
      <c r="A389" s="80">
        <v>2021</v>
      </c>
      <c r="B389" s="77">
        <v>4</v>
      </c>
      <c r="C389" s="77" t="s">
        <v>15</v>
      </c>
      <c r="D389" s="98" t="s">
        <v>744</v>
      </c>
      <c r="E389" s="81" t="s">
        <v>731</v>
      </c>
      <c r="F389" s="145" t="s">
        <v>1597</v>
      </c>
      <c r="G389" s="77" t="s">
        <v>364</v>
      </c>
      <c r="H389" s="77" t="s">
        <v>44</v>
      </c>
      <c r="I389" s="94">
        <v>110000000</v>
      </c>
      <c r="J389" s="94"/>
      <c r="K389" s="94"/>
      <c r="L389" s="94">
        <v>110000000</v>
      </c>
      <c r="M389" s="94"/>
      <c r="N389" s="94"/>
      <c r="O389" s="98" t="s">
        <v>736</v>
      </c>
      <c r="P389" s="77" t="s">
        <v>733</v>
      </c>
      <c r="Q389" s="77" t="s">
        <v>734</v>
      </c>
      <c r="R389" s="77"/>
      <c r="S389" s="77"/>
      <c r="T389" s="82"/>
    </row>
    <row r="390" spans="1:21" s="104" customFormat="1" ht="28.9" customHeight="1">
      <c r="A390" s="80">
        <v>2021</v>
      </c>
      <c r="B390" s="77">
        <v>4</v>
      </c>
      <c r="C390" s="77" t="s">
        <v>15</v>
      </c>
      <c r="D390" s="98" t="s">
        <v>502</v>
      </c>
      <c r="E390" s="81" t="s">
        <v>40</v>
      </c>
      <c r="F390" s="145" t="s">
        <v>1597</v>
      </c>
      <c r="G390" s="77" t="s">
        <v>176</v>
      </c>
      <c r="H390" s="77" t="s">
        <v>44</v>
      </c>
      <c r="I390" s="140">
        <v>30000000</v>
      </c>
      <c r="J390" s="140"/>
      <c r="K390" s="140"/>
      <c r="L390" s="140">
        <v>30000000</v>
      </c>
      <c r="M390" s="140"/>
      <c r="N390" s="140"/>
      <c r="O390" s="98" t="s">
        <v>476</v>
      </c>
      <c r="P390" s="77" t="s">
        <v>490</v>
      </c>
      <c r="Q390" s="77" t="s">
        <v>491</v>
      </c>
      <c r="R390" s="77"/>
      <c r="S390" s="77"/>
      <c r="T390" s="82"/>
      <c r="U390" s="141"/>
    </row>
    <row r="391" spans="1:21" s="104" customFormat="1" ht="28.9" customHeight="1">
      <c r="A391" s="80">
        <v>2021</v>
      </c>
      <c r="B391" s="77">
        <v>4</v>
      </c>
      <c r="C391" s="77" t="s">
        <v>15</v>
      </c>
      <c r="D391" s="98" t="s">
        <v>2285</v>
      </c>
      <c r="E391" s="81" t="s">
        <v>40</v>
      </c>
      <c r="F391" s="145" t="s">
        <v>1597</v>
      </c>
      <c r="G391" s="77" t="s">
        <v>16</v>
      </c>
      <c r="H391" s="77" t="s">
        <v>112</v>
      </c>
      <c r="I391" s="94">
        <v>19250000</v>
      </c>
      <c r="J391" s="94"/>
      <c r="K391" s="94"/>
      <c r="L391" s="94">
        <v>19250000</v>
      </c>
      <c r="M391" s="94"/>
      <c r="N391" s="94"/>
      <c r="O391" s="77" t="s">
        <v>2286</v>
      </c>
      <c r="P391" s="77" t="s">
        <v>2288</v>
      </c>
      <c r="Q391" s="77" t="s">
        <v>2289</v>
      </c>
      <c r="R391" s="77"/>
      <c r="S391" s="77"/>
      <c r="T391" s="82" t="s">
        <v>114</v>
      </c>
    </row>
    <row r="392" spans="1:21" s="104" customFormat="1" ht="28.9" customHeight="1">
      <c r="A392" s="80">
        <v>2021</v>
      </c>
      <c r="B392" s="77">
        <v>4</v>
      </c>
      <c r="C392" s="77" t="s">
        <v>15</v>
      </c>
      <c r="D392" s="98" t="s">
        <v>197</v>
      </c>
      <c r="E392" s="81" t="s">
        <v>40</v>
      </c>
      <c r="F392" s="145" t="s">
        <v>1597</v>
      </c>
      <c r="G392" s="77" t="s">
        <v>19</v>
      </c>
      <c r="H392" s="77" t="s">
        <v>112</v>
      </c>
      <c r="I392" s="94"/>
      <c r="J392" s="94"/>
      <c r="K392" s="94"/>
      <c r="L392" s="94">
        <v>45000000</v>
      </c>
      <c r="M392" s="94"/>
      <c r="N392" s="94"/>
      <c r="O392" s="77" t="s">
        <v>187</v>
      </c>
      <c r="P392" s="77" t="s">
        <v>188</v>
      </c>
      <c r="Q392" s="77" t="s">
        <v>189</v>
      </c>
      <c r="R392" s="77"/>
      <c r="S392" s="77"/>
      <c r="T392" s="130" t="s">
        <v>190</v>
      </c>
    </row>
    <row r="393" spans="1:21" s="104" customFormat="1" ht="28.9" customHeight="1">
      <c r="A393" s="80">
        <v>2021</v>
      </c>
      <c r="B393" s="77">
        <v>4</v>
      </c>
      <c r="C393" s="77" t="s">
        <v>15</v>
      </c>
      <c r="D393" s="98" t="s">
        <v>198</v>
      </c>
      <c r="E393" s="81" t="s">
        <v>40</v>
      </c>
      <c r="F393" s="145" t="s">
        <v>1597</v>
      </c>
      <c r="G393" s="77" t="s">
        <v>19</v>
      </c>
      <c r="H393" s="77" t="s">
        <v>112</v>
      </c>
      <c r="I393" s="94"/>
      <c r="J393" s="94"/>
      <c r="K393" s="94"/>
      <c r="L393" s="94">
        <v>35000000</v>
      </c>
      <c r="M393" s="94"/>
      <c r="N393" s="94"/>
      <c r="O393" s="77" t="s">
        <v>187</v>
      </c>
      <c r="P393" s="77" t="s">
        <v>188</v>
      </c>
      <c r="Q393" s="77" t="s">
        <v>189</v>
      </c>
      <c r="R393" s="77"/>
      <c r="S393" s="77"/>
      <c r="T393" s="130" t="s">
        <v>190</v>
      </c>
    </row>
    <row r="394" spans="1:21" s="104" customFormat="1" ht="28.9" customHeight="1">
      <c r="A394" s="80">
        <v>2021</v>
      </c>
      <c r="B394" s="77">
        <v>4</v>
      </c>
      <c r="C394" s="77" t="s">
        <v>15</v>
      </c>
      <c r="D394" s="98" t="s">
        <v>199</v>
      </c>
      <c r="E394" s="81" t="s">
        <v>40</v>
      </c>
      <c r="F394" s="145" t="s">
        <v>1597</v>
      </c>
      <c r="G394" s="77" t="s">
        <v>19</v>
      </c>
      <c r="H394" s="77" t="s">
        <v>112</v>
      </c>
      <c r="I394" s="94"/>
      <c r="J394" s="94"/>
      <c r="K394" s="94"/>
      <c r="L394" s="94">
        <v>15000000</v>
      </c>
      <c r="M394" s="94"/>
      <c r="N394" s="94"/>
      <c r="O394" s="77" t="s">
        <v>187</v>
      </c>
      <c r="P394" s="77" t="s">
        <v>188</v>
      </c>
      <c r="Q394" s="77" t="s">
        <v>189</v>
      </c>
      <c r="R394" s="77"/>
      <c r="S394" s="77"/>
      <c r="T394" s="130" t="s">
        <v>190</v>
      </c>
    </row>
    <row r="395" spans="1:21" s="104" customFormat="1" ht="28.9" customHeight="1">
      <c r="A395" s="80">
        <v>2021</v>
      </c>
      <c r="B395" s="77">
        <v>4</v>
      </c>
      <c r="C395" s="77" t="s">
        <v>15</v>
      </c>
      <c r="D395" s="98" t="s">
        <v>200</v>
      </c>
      <c r="E395" s="81" t="s">
        <v>40</v>
      </c>
      <c r="F395" s="145" t="s">
        <v>1597</v>
      </c>
      <c r="G395" s="77" t="s">
        <v>19</v>
      </c>
      <c r="H395" s="77" t="s">
        <v>112</v>
      </c>
      <c r="I395" s="94"/>
      <c r="J395" s="94"/>
      <c r="K395" s="94"/>
      <c r="L395" s="94">
        <v>30000000</v>
      </c>
      <c r="M395" s="94"/>
      <c r="N395" s="94"/>
      <c r="O395" s="77" t="s">
        <v>187</v>
      </c>
      <c r="P395" s="77" t="s">
        <v>188</v>
      </c>
      <c r="Q395" s="77" t="s">
        <v>189</v>
      </c>
      <c r="R395" s="77"/>
      <c r="S395" s="77"/>
      <c r="T395" s="241" t="s">
        <v>190</v>
      </c>
    </row>
    <row r="396" spans="1:21" s="104" customFormat="1" ht="28.9" customHeight="1">
      <c r="A396" s="80">
        <v>2021</v>
      </c>
      <c r="B396" s="77">
        <v>4</v>
      </c>
      <c r="C396" s="77" t="s">
        <v>15</v>
      </c>
      <c r="D396" s="98" t="s">
        <v>201</v>
      </c>
      <c r="E396" s="81" t="s">
        <v>40</v>
      </c>
      <c r="F396" s="145" t="s">
        <v>1597</v>
      </c>
      <c r="G396" s="77" t="s">
        <v>19</v>
      </c>
      <c r="H396" s="77" t="s">
        <v>112</v>
      </c>
      <c r="I396" s="94"/>
      <c r="J396" s="94"/>
      <c r="K396" s="94"/>
      <c r="L396" s="94">
        <v>30000000</v>
      </c>
      <c r="M396" s="94"/>
      <c r="N396" s="94"/>
      <c r="O396" s="77" t="s">
        <v>187</v>
      </c>
      <c r="P396" s="77" t="s">
        <v>188</v>
      </c>
      <c r="Q396" s="77" t="s">
        <v>189</v>
      </c>
      <c r="R396" s="77"/>
      <c r="S396" s="77"/>
      <c r="T396" s="241" t="s">
        <v>190</v>
      </c>
    </row>
    <row r="397" spans="1:21" s="104" customFormat="1" ht="28.9" customHeight="1">
      <c r="A397" s="80">
        <v>2021</v>
      </c>
      <c r="B397" s="77">
        <v>4</v>
      </c>
      <c r="C397" s="77" t="s">
        <v>15</v>
      </c>
      <c r="D397" s="98" t="s">
        <v>202</v>
      </c>
      <c r="E397" s="81" t="s">
        <v>40</v>
      </c>
      <c r="F397" s="145" t="s">
        <v>1597</v>
      </c>
      <c r="G397" s="77" t="s">
        <v>19</v>
      </c>
      <c r="H397" s="77" t="s">
        <v>112</v>
      </c>
      <c r="I397" s="94"/>
      <c r="J397" s="94"/>
      <c r="K397" s="94"/>
      <c r="L397" s="94">
        <v>10000000</v>
      </c>
      <c r="M397" s="94"/>
      <c r="N397" s="94"/>
      <c r="O397" s="77" t="s">
        <v>187</v>
      </c>
      <c r="P397" s="77" t="s">
        <v>188</v>
      </c>
      <c r="Q397" s="77" t="s">
        <v>189</v>
      </c>
      <c r="R397" s="77"/>
      <c r="S397" s="77"/>
      <c r="T397" s="241" t="s">
        <v>190</v>
      </c>
    </row>
    <row r="398" spans="1:21" s="104" customFormat="1" ht="28.9" customHeight="1">
      <c r="A398" s="80">
        <v>2021</v>
      </c>
      <c r="B398" s="77">
        <v>4</v>
      </c>
      <c r="C398" s="77" t="s">
        <v>15</v>
      </c>
      <c r="D398" s="98" t="s">
        <v>203</v>
      </c>
      <c r="E398" s="81" t="s">
        <v>40</v>
      </c>
      <c r="F398" s="145" t="s">
        <v>1597</v>
      </c>
      <c r="G398" s="77" t="s">
        <v>19</v>
      </c>
      <c r="H398" s="77" t="s">
        <v>112</v>
      </c>
      <c r="I398" s="94"/>
      <c r="J398" s="94"/>
      <c r="K398" s="94"/>
      <c r="L398" s="94">
        <v>20000000</v>
      </c>
      <c r="M398" s="94"/>
      <c r="N398" s="94"/>
      <c r="O398" s="77" t="s">
        <v>187</v>
      </c>
      <c r="P398" s="77" t="s">
        <v>188</v>
      </c>
      <c r="Q398" s="77" t="s">
        <v>189</v>
      </c>
      <c r="R398" s="77"/>
      <c r="S398" s="77"/>
      <c r="T398" s="241" t="s">
        <v>190</v>
      </c>
    </row>
    <row r="399" spans="1:21" s="104" customFormat="1" ht="28.9" customHeight="1">
      <c r="A399" s="80">
        <v>2021</v>
      </c>
      <c r="B399" s="77">
        <v>4</v>
      </c>
      <c r="C399" s="77" t="s">
        <v>15</v>
      </c>
      <c r="D399" s="98" t="s">
        <v>1172</v>
      </c>
      <c r="E399" s="81" t="s">
        <v>40</v>
      </c>
      <c r="F399" s="145" t="s">
        <v>1597</v>
      </c>
      <c r="G399" s="77" t="s">
        <v>20</v>
      </c>
      <c r="H399" s="77" t="s">
        <v>112</v>
      </c>
      <c r="I399" s="94"/>
      <c r="J399" s="94"/>
      <c r="K399" s="94"/>
      <c r="L399" s="94">
        <v>20000000</v>
      </c>
      <c r="M399" s="94"/>
      <c r="N399" s="94"/>
      <c r="O399" s="77" t="s">
        <v>1157</v>
      </c>
      <c r="P399" s="77" t="s">
        <v>1173</v>
      </c>
      <c r="Q399" s="77" t="s">
        <v>1174</v>
      </c>
      <c r="R399" s="77" t="s">
        <v>479</v>
      </c>
      <c r="S399" s="77"/>
      <c r="T399" s="148" t="s">
        <v>114</v>
      </c>
    </row>
    <row r="400" spans="1:21" s="104" customFormat="1" ht="28.9" customHeight="1">
      <c r="A400" s="80">
        <v>2021</v>
      </c>
      <c r="B400" s="77">
        <v>4</v>
      </c>
      <c r="C400" s="77" t="s">
        <v>15</v>
      </c>
      <c r="D400" s="98" t="s">
        <v>2036</v>
      </c>
      <c r="E400" s="81" t="s">
        <v>40</v>
      </c>
      <c r="F400" s="145" t="s">
        <v>1597</v>
      </c>
      <c r="G400" s="77" t="s">
        <v>176</v>
      </c>
      <c r="H400" s="77" t="s">
        <v>112</v>
      </c>
      <c r="I400" s="94">
        <v>40000000</v>
      </c>
      <c r="J400" s="94"/>
      <c r="K400" s="94">
        <v>0</v>
      </c>
      <c r="L400" s="94">
        <f>SUM(I400:K400)</f>
        <v>40000000</v>
      </c>
      <c r="M400" s="94"/>
      <c r="N400" s="94"/>
      <c r="O400" s="77" t="s">
        <v>2037</v>
      </c>
      <c r="P400" s="77" t="s">
        <v>2038</v>
      </c>
      <c r="Q400" s="77" t="s">
        <v>2039</v>
      </c>
      <c r="R400" s="77"/>
      <c r="S400" s="77"/>
      <c r="T400" s="148" t="s">
        <v>114</v>
      </c>
    </row>
    <row r="401" spans="1:21" s="104" customFormat="1" ht="28.9" customHeight="1">
      <c r="A401" s="106">
        <v>2021</v>
      </c>
      <c r="B401" s="88">
        <v>5</v>
      </c>
      <c r="C401" s="88" t="s">
        <v>15</v>
      </c>
      <c r="D401" s="107" t="s">
        <v>1559</v>
      </c>
      <c r="E401" s="108" t="s">
        <v>267</v>
      </c>
      <c r="F401" s="152" t="s">
        <v>1553</v>
      </c>
      <c r="G401" s="88" t="s">
        <v>16</v>
      </c>
      <c r="H401" s="88" t="s">
        <v>44</v>
      </c>
      <c r="I401" s="94">
        <v>24000000</v>
      </c>
      <c r="J401" s="94"/>
      <c r="K401" s="94"/>
      <c r="L401" s="94">
        <v>24000000</v>
      </c>
      <c r="M401" s="94">
        <v>24000000</v>
      </c>
      <c r="N401" s="94">
        <v>16800000</v>
      </c>
      <c r="O401" s="88" t="s">
        <v>1560</v>
      </c>
      <c r="P401" s="88" t="s">
        <v>1561</v>
      </c>
      <c r="Q401" s="88" t="s">
        <v>1551</v>
      </c>
      <c r="R401" s="88" t="s">
        <v>135</v>
      </c>
      <c r="S401" s="88"/>
      <c r="T401" s="240"/>
      <c r="U401" s="110"/>
    </row>
    <row r="402" spans="1:21" s="104" customFormat="1" ht="28.9" customHeight="1">
      <c r="A402" s="106">
        <v>2021</v>
      </c>
      <c r="B402" s="88">
        <v>5</v>
      </c>
      <c r="C402" s="88" t="s">
        <v>15</v>
      </c>
      <c r="D402" s="107" t="s">
        <v>1562</v>
      </c>
      <c r="E402" s="108" t="s">
        <v>40</v>
      </c>
      <c r="F402" s="105" t="s">
        <v>1563</v>
      </c>
      <c r="G402" s="88" t="s">
        <v>16</v>
      </c>
      <c r="H402" s="88" t="s">
        <v>112</v>
      </c>
      <c r="I402" s="94">
        <v>38000000</v>
      </c>
      <c r="J402" s="94">
        <v>0</v>
      </c>
      <c r="K402" s="94">
        <v>0</v>
      </c>
      <c r="L402" s="94">
        <f t="shared" ref="L402:L408" si="7">SUM(I402:K402)</f>
        <v>38000000</v>
      </c>
      <c r="M402" s="94">
        <f t="shared" ref="M402:M407" si="8">+L402</f>
        <v>38000000</v>
      </c>
      <c r="N402" s="94">
        <v>0</v>
      </c>
      <c r="O402" s="88" t="s">
        <v>1549</v>
      </c>
      <c r="P402" s="88" t="s">
        <v>1557</v>
      </c>
      <c r="Q402" s="88" t="s">
        <v>1558</v>
      </c>
      <c r="R402" s="88" t="s">
        <v>135</v>
      </c>
      <c r="S402" s="88"/>
      <c r="T402" s="240" t="s">
        <v>1564</v>
      </c>
      <c r="U402" s="110"/>
    </row>
    <row r="403" spans="1:21" s="104" customFormat="1" ht="28.9" customHeight="1">
      <c r="A403" s="106">
        <v>2021</v>
      </c>
      <c r="B403" s="88">
        <v>5</v>
      </c>
      <c r="C403" s="88" t="s">
        <v>15</v>
      </c>
      <c r="D403" s="107" t="s">
        <v>1565</v>
      </c>
      <c r="E403" s="108" t="s">
        <v>40</v>
      </c>
      <c r="F403" s="105" t="s">
        <v>1566</v>
      </c>
      <c r="G403" s="88" t="s">
        <v>16</v>
      </c>
      <c r="H403" s="88" t="s">
        <v>112</v>
      </c>
      <c r="I403" s="94">
        <v>7000000</v>
      </c>
      <c r="J403" s="94">
        <v>0</v>
      </c>
      <c r="K403" s="94">
        <v>0</v>
      </c>
      <c r="L403" s="94">
        <f t="shared" si="7"/>
        <v>7000000</v>
      </c>
      <c r="M403" s="94">
        <f t="shared" si="8"/>
        <v>7000000</v>
      </c>
      <c r="N403" s="94">
        <v>0</v>
      </c>
      <c r="O403" s="88" t="s">
        <v>1549</v>
      </c>
      <c r="P403" s="88" t="s">
        <v>1554</v>
      </c>
      <c r="Q403" s="88" t="s">
        <v>1555</v>
      </c>
      <c r="R403" s="88" t="s">
        <v>135</v>
      </c>
      <c r="S403" s="88"/>
      <c r="T403" s="240" t="s">
        <v>114</v>
      </c>
      <c r="U403" s="110"/>
    </row>
    <row r="404" spans="1:21" s="104" customFormat="1" ht="28.9" customHeight="1">
      <c r="A404" s="106">
        <v>2021</v>
      </c>
      <c r="B404" s="88">
        <v>5</v>
      </c>
      <c r="C404" s="88" t="s">
        <v>15</v>
      </c>
      <c r="D404" s="107" t="s">
        <v>1567</v>
      </c>
      <c r="E404" s="108" t="s">
        <v>40</v>
      </c>
      <c r="F404" s="152" t="s">
        <v>1568</v>
      </c>
      <c r="G404" s="88" t="s">
        <v>16</v>
      </c>
      <c r="H404" s="88" t="s">
        <v>44</v>
      </c>
      <c r="I404" s="94">
        <v>85000000</v>
      </c>
      <c r="J404" s="94"/>
      <c r="K404" s="94"/>
      <c r="L404" s="94">
        <f t="shared" si="7"/>
        <v>85000000</v>
      </c>
      <c r="M404" s="94">
        <f t="shared" si="8"/>
        <v>85000000</v>
      </c>
      <c r="N404" s="94"/>
      <c r="O404" s="88" t="s">
        <v>1549</v>
      </c>
      <c r="P404" s="88" t="s">
        <v>1554</v>
      </c>
      <c r="Q404" s="88" t="s">
        <v>1558</v>
      </c>
      <c r="R404" s="88" t="s">
        <v>135</v>
      </c>
      <c r="S404" s="88"/>
      <c r="T404" s="240"/>
      <c r="U404" s="110"/>
    </row>
    <row r="405" spans="1:21" s="104" customFormat="1" ht="28.9" customHeight="1">
      <c r="A405" s="106">
        <v>2021</v>
      </c>
      <c r="B405" s="88">
        <v>5</v>
      </c>
      <c r="C405" s="88" t="s">
        <v>15</v>
      </c>
      <c r="D405" s="107" t="s">
        <v>1569</v>
      </c>
      <c r="E405" s="108" t="s">
        <v>40</v>
      </c>
      <c r="F405" s="105" t="s">
        <v>1570</v>
      </c>
      <c r="G405" s="88" t="s">
        <v>16</v>
      </c>
      <c r="H405" s="88" t="s">
        <v>112</v>
      </c>
      <c r="I405" s="94">
        <v>18000000</v>
      </c>
      <c r="J405" s="94">
        <v>0</v>
      </c>
      <c r="K405" s="94">
        <v>0</v>
      </c>
      <c r="L405" s="94">
        <f t="shared" si="7"/>
        <v>18000000</v>
      </c>
      <c r="M405" s="94">
        <f t="shared" si="8"/>
        <v>18000000</v>
      </c>
      <c r="N405" s="94">
        <v>0</v>
      </c>
      <c r="O405" s="88" t="s">
        <v>1544</v>
      </c>
      <c r="P405" s="88" t="s">
        <v>1554</v>
      </c>
      <c r="Q405" s="88" t="s">
        <v>1546</v>
      </c>
      <c r="R405" s="88" t="s">
        <v>135</v>
      </c>
      <c r="S405" s="88"/>
      <c r="T405" s="240" t="s">
        <v>114</v>
      </c>
      <c r="U405" s="110"/>
    </row>
    <row r="406" spans="1:21" s="104" customFormat="1" ht="28.9" customHeight="1">
      <c r="A406" s="106">
        <v>2021</v>
      </c>
      <c r="B406" s="88">
        <v>5</v>
      </c>
      <c r="C406" s="88" t="s">
        <v>15</v>
      </c>
      <c r="D406" s="107" t="s">
        <v>1571</v>
      </c>
      <c r="E406" s="108" t="s">
        <v>40</v>
      </c>
      <c r="F406" s="152" t="s">
        <v>1572</v>
      </c>
      <c r="G406" s="88" t="s">
        <v>16</v>
      </c>
      <c r="H406" s="88" t="s">
        <v>44</v>
      </c>
      <c r="I406" s="94">
        <v>87000000</v>
      </c>
      <c r="J406" s="94"/>
      <c r="K406" s="94"/>
      <c r="L406" s="94">
        <f t="shared" si="7"/>
        <v>87000000</v>
      </c>
      <c r="M406" s="94">
        <f t="shared" si="8"/>
        <v>87000000</v>
      </c>
      <c r="N406" s="94"/>
      <c r="O406" s="88" t="s">
        <v>1573</v>
      </c>
      <c r="P406" s="88" t="s">
        <v>1554</v>
      </c>
      <c r="Q406" s="88" t="s">
        <v>1546</v>
      </c>
      <c r="R406" s="88" t="s">
        <v>135</v>
      </c>
      <c r="S406" s="88"/>
      <c r="T406" s="240"/>
      <c r="U406" s="110"/>
    </row>
    <row r="407" spans="1:21" s="104" customFormat="1" ht="28.9" customHeight="1">
      <c r="A407" s="106">
        <v>2021</v>
      </c>
      <c r="B407" s="88">
        <v>5</v>
      </c>
      <c r="C407" s="88" t="s">
        <v>15</v>
      </c>
      <c r="D407" s="107" t="s">
        <v>1574</v>
      </c>
      <c r="E407" s="108" t="s">
        <v>40</v>
      </c>
      <c r="F407" s="152" t="s">
        <v>1575</v>
      </c>
      <c r="G407" s="88" t="s">
        <v>16</v>
      </c>
      <c r="H407" s="88" t="s">
        <v>44</v>
      </c>
      <c r="I407" s="94">
        <v>130000000</v>
      </c>
      <c r="J407" s="94"/>
      <c r="K407" s="94"/>
      <c r="L407" s="94">
        <f t="shared" si="7"/>
        <v>130000000</v>
      </c>
      <c r="M407" s="94">
        <f t="shared" si="8"/>
        <v>130000000</v>
      </c>
      <c r="N407" s="94"/>
      <c r="O407" s="88" t="s">
        <v>1549</v>
      </c>
      <c r="P407" s="88" t="s">
        <v>1557</v>
      </c>
      <c r="Q407" s="88" t="s">
        <v>1546</v>
      </c>
      <c r="R407" s="88" t="s">
        <v>135</v>
      </c>
      <c r="S407" s="88"/>
      <c r="T407" s="240"/>
      <c r="U407" s="110"/>
    </row>
    <row r="408" spans="1:21" s="104" customFormat="1" ht="28.9" customHeight="1">
      <c r="A408" s="80">
        <v>2021</v>
      </c>
      <c r="B408" s="77">
        <v>5</v>
      </c>
      <c r="C408" s="77" t="s">
        <v>282</v>
      </c>
      <c r="D408" s="98" t="s">
        <v>283</v>
      </c>
      <c r="E408" s="81" t="s">
        <v>40</v>
      </c>
      <c r="F408" s="145" t="s">
        <v>1597</v>
      </c>
      <c r="G408" s="77" t="s">
        <v>19</v>
      </c>
      <c r="H408" s="77" t="s">
        <v>41</v>
      </c>
      <c r="I408" s="94">
        <v>278000000</v>
      </c>
      <c r="J408" s="94">
        <v>300000000</v>
      </c>
      <c r="K408" s="94">
        <v>0</v>
      </c>
      <c r="L408" s="94">
        <f t="shared" si="7"/>
        <v>578000000</v>
      </c>
      <c r="M408" s="94">
        <v>278000000</v>
      </c>
      <c r="N408" s="94">
        <v>0</v>
      </c>
      <c r="O408" s="77" t="s">
        <v>284</v>
      </c>
      <c r="P408" s="77" t="s">
        <v>285</v>
      </c>
      <c r="Q408" s="77" t="s">
        <v>286</v>
      </c>
      <c r="R408" s="77" t="s">
        <v>135</v>
      </c>
      <c r="S408" s="77"/>
      <c r="T408" s="148"/>
    </row>
    <row r="409" spans="1:21" s="104" customFormat="1" ht="28.9" customHeight="1">
      <c r="A409" s="80">
        <v>2021</v>
      </c>
      <c r="B409" s="77">
        <v>5</v>
      </c>
      <c r="C409" s="77" t="s">
        <v>15</v>
      </c>
      <c r="D409" s="98" t="s">
        <v>408</v>
      </c>
      <c r="E409" s="81" t="s">
        <v>40</v>
      </c>
      <c r="F409" s="81" t="s">
        <v>409</v>
      </c>
      <c r="G409" s="77" t="s">
        <v>176</v>
      </c>
      <c r="H409" s="77" t="s">
        <v>112</v>
      </c>
      <c r="I409" s="94">
        <v>20000000</v>
      </c>
      <c r="J409" s="94">
        <v>0</v>
      </c>
      <c r="K409" s="94">
        <v>0</v>
      </c>
      <c r="L409" s="94">
        <v>20000000</v>
      </c>
      <c r="M409" s="94">
        <v>20000000</v>
      </c>
      <c r="N409" s="94">
        <v>0</v>
      </c>
      <c r="O409" s="77" t="s">
        <v>400</v>
      </c>
      <c r="P409" s="77" t="s">
        <v>410</v>
      </c>
      <c r="Q409" s="77" t="s">
        <v>411</v>
      </c>
      <c r="R409" s="77" t="s">
        <v>135</v>
      </c>
      <c r="S409" s="77"/>
      <c r="T409" s="148" t="s">
        <v>137</v>
      </c>
    </row>
    <row r="410" spans="1:21" s="104" customFormat="1" ht="28.9" customHeight="1">
      <c r="A410" s="80">
        <v>2021</v>
      </c>
      <c r="B410" s="77">
        <v>5</v>
      </c>
      <c r="C410" s="77" t="s">
        <v>15</v>
      </c>
      <c r="D410" s="98" t="s">
        <v>1377</v>
      </c>
      <c r="E410" s="81" t="s">
        <v>273</v>
      </c>
      <c r="F410" s="90" t="s">
        <v>1378</v>
      </c>
      <c r="G410" s="77" t="s">
        <v>364</v>
      </c>
      <c r="H410" s="77" t="s">
        <v>1271</v>
      </c>
      <c r="I410" s="94">
        <v>50000000</v>
      </c>
      <c r="J410" s="94">
        <v>50000000</v>
      </c>
      <c r="K410" s="94"/>
      <c r="L410" s="94">
        <f>SUM(I410:K410)</f>
        <v>100000000</v>
      </c>
      <c r="M410" s="94"/>
      <c r="N410" s="94"/>
      <c r="O410" s="77" t="s">
        <v>1354</v>
      </c>
      <c r="P410" s="77" t="s">
        <v>1369</v>
      </c>
      <c r="Q410" s="77" t="s">
        <v>1370</v>
      </c>
      <c r="R410" s="77"/>
      <c r="S410" s="77"/>
      <c r="T410" s="82" t="s">
        <v>137</v>
      </c>
    </row>
    <row r="411" spans="1:21" s="104" customFormat="1" ht="28.9" customHeight="1">
      <c r="A411" s="80">
        <v>2021</v>
      </c>
      <c r="B411" s="77">
        <v>5</v>
      </c>
      <c r="C411" s="77" t="s">
        <v>15</v>
      </c>
      <c r="D411" s="98" t="s">
        <v>1379</v>
      </c>
      <c r="E411" s="81" t="s">
        <v>40</v>
      </c>
      <c r="F411" s="90" t="s">
        <v>1380</v>
      </c>
      <c r="G411" s="77" t="s">
        <v>16</v>
      </c>
      <c r="H411" s="77" t="s">
        <v>1271</v>
      </c>
      <c r="I411" s="136"/>
      <c r="J411" s="136"/>
      <c r="K411" s="136"/>
      <c r="L411" s="137"/>
      <c r="M411" s="136"/>
      <c r="N411" s="136"/>
      <c r="O411" s="77" t="s">
        <v>1274</v>
      </c>
      <c r="P411" s="77" t="s">
        <v>1275</v>
      </c>
      <c r="Q411" s="77" t="s">
        <v>1278</v>
      </c>
      <c r="R411" s="77"/>
      <c r="S411" s="77"/>
      <c r="T411" s="82" t="s">
        <v>822</v>
      </c>
    </row>
    <row r="412" spans="1:21" s="104" customFormat="1" ht="28.9" customHeight="1">
      <c r="A412" s="80">
        <v>2021</v>
      </c>
      <c r="B412" s="77">
        <v>5</v>
      </c>
      <c r="C412" s="77" t="s">
        <v>15</v>
      </c>
      <c r="D412" s="98" t="s">
        <v>1381</v>
      </c>
      <c r="E412" s="81" t="s">
        <v>40</v>
      </c>
      <c r="F412" s="90" t="s">
        <v>1306</v>
      </c>
      <c r="G412" s="77" t="s">
        <v>16</v>
      </c>
      <c r="H412" s="77" t="s">
        <v>1272</v>
      </c>
      <c r="I412" s="136"/>
      <c r="J412" s="136"/>
      <c r="K412" s="136"/>
      <c r="L412" s="137"/>
      <c r="M412" s="136"/>
      <c r="N412" s="136"/>
      <c r="O412" s="77" t="s">
        <v>1273</v>
      </c>
      <c r="P412" s="77" t="s">
        <v>1276</v>
      </c>
      <c r="Q412" s="77" t="s">
        <v>1278</v>
      </c>
      <c r="R412" s="77"/>
      <c r="S412" s="77"/>
      <c r="T412" s="82" t="s">
        <v>822</v>
      </c>
    </row>
    <row r="413" spans="1:21" s="104" customFormat="1" ht="28.9" customHeight="1">
      <c r="A413" s="80">
        <v>2021</v>
      </c>
      <c r="B413" s="77">
        <v>5</v>
      </c>
      <c r="C413" s="77" t="s">
        <v>15</v>
      </c>
      <c r="D413" s="98" t="s">
        <v>1382</v>
      </c>
      <c r="E413" s="81" t="s">
        <v>40</v>
      </c>
      <c r="F413" s="90" t="s">
        <v>1287</v>
      </c>
      <c r="G413" s="77" t="s">
        <v>16</v>
      </c>
      <c r="H413" s="77" t="s">
        <v>1271</v>
      </c>
      <c r="I413" s="136"/>
      <c r="J413" s="136"/>
      <c r="K413" s="136"/>
      <c r="L413" s="137"/>
      <c r="M413" s="136"/>
      <c r="N413" s="136"/>
      <c r="O413" s="77" t="s">
        <v>1274</v>
      </c>
      <c r="P413" s="77" t="s">
        <v>1276</v>
      </c>
      <c r="Q413" s="77" t="s">
        <v>1278</v>
      </c>
      <c r="R413" s="77"/>
      <c r="S413" s="77"/>
      <c r="T413" s="82" t="s">
        <v>822</v>
      </c>
    </row>
    <row r="414" spans="1:21" s="104" customFormat="1" ht="28.9" customHeight="1">
      <c r="A414" s="80">
        <v>2021</v>
      </c>
      <c r="B414" s="77">
        <v>5</v>
      </c>
      <c r="C414" s="77" t="s">
        <v>15</v>
      </c>
      <c r="D414" s="98" t="s">
        <v>1383</v>
      </c>
      <c r="E414" s="81" t="s">
        <v>40</v>
      </c>
      <c r="F414" s="90" t="s">
        <v>1270</v>
      </c>
      <c r="G414" s="77" t="s">
        <v>19</v>
      </c>
      <c r="H414" s="77" t="s">
        <v>1272</v>
      </c>
      <c r="I414" s="136"/>
      <c r="J414" s="136"/>
      <c r="K414" s="136"/>
      <c r="L414" s="137"/>
      <c r="M414" s="136"/>
      <c r="N414" s="136"/>
      <c r="O414" s="77" t="s">
        <v>1274</v>
      </c>
      <c r="P414" s="77" t="s">
        <v>1276</v>
      </c>
      <c r="Q414" s="77" t="s">
        <v>1278</v>
      </c>
      <c r="R414" s="77"/>
      <c r="S414" s="77"/>
      <c r="T414" s="82" t="s">
        <v>1279</v>
      </c>
    </row>
    <row r="415" spans="1:21" s="104" customFormat="1" ht="28.9" customHeight="1">
      <c r="A415" s="80">
        <v>2021</v>
      </c>
      <c r="B415" s="77">
        <v>5</v>
      </c>
      <c r="C415" s="77" t="s">
        <v>15</v>
      </c>
      <c r="D415" s="98" t="s">
        <v>1384</v>
      </c>
      <c r="E415" s="81" t="s">
        <v>40</v>
      </c>
      <c r="F415" s="90" t="s">
        <v>1270</v>
      </c>
      <c r="G415" s="77" t="s">
        <v>19</v>
      </c>
      <c r="H415" s="77" t="s">
        <v>1271</v>
      </c>
      <c r="I415" s="136"/>
      <c r="J415" s="136"/>
      <c r="K415" s="136"/>
      <c r="L415" s="137"/>
      <c r="M415" s="136"/>
      <c r="N415" s="136"/>
      <c r="O415" s="77" t="s">
        <v>1273</v>
      </c>
      <c r="P415" s="77" t="s">
        <v>1276</v>
      </c>
      <c r="Q415" s="77" t="s">
        <v>1303</v>
      </c>
      <c r="R415" s="77"/>
      <c r="S415" s="77"/>
      <c r="T415" s="82" t="s">
        <v>822</v>
      </c>
    </row>
    <row r="416" spans="1:21" s="104" customFormat="1" ht="28.9" customHeight="1">
      <c r="A416" s="80">
        <v>2021</v>
      </c>
      <c r="B416" s="77">
        <v>5</v>
      </c>
      <c r="C416" s="77" t="s">
        <v>15</v>
      </c>
      <c r="D416" s="98" t="s">
        <v>1385</v>
      </c>
      <c r="E416" s="81" t="s">
        <v>40</v>
      </c>
      <c r="F416" s="90" t="s">
        <v>1282</v>
      </c>
      <c r="G416" s="77" t="s">
        <v>16</v>
      </c>
      <c r="H416" s="77" t="s">
        <v>1272</v>
      </c>
      <c r="I416" s="136"/>
      <c r="J416" s="136"/>
      <c r="K416" s="136"/>
      <c r="L416" s="137"/>
      <c r="M416" s="136"/>
      <c r="N416" s="136"/>
      <c r="O416" s="77" t="s">
        <v>1273</v>
      </c>
      <c r="P416" s="77" t="s">
        <v>1276</v>
      </c>
      <c r="Q416" s="77" t="s">
        <v>1277</v>
      </c>
      <c r="R416" s="77"/>
      <c r="S416" s="77"/>
      <c r="T416" s="82" t="s">
        <v>822</v>
      </c>
    </row>
    <row r="417" spans="1:21" s="104" customFormat="1" ht="28.9" customHeight="1">
      <c r="A417" s="80">
        <v>2021</v>
      </c>
      <c r="B417" s="77">
        <v>5</v>
      </c>
      <c r="C417" s="77" t="s">
        <v>15</v>
      </c>
      <c r="D417" s="98" t="s">
        <v>1386</v>
      </c>
      <c r="E417" s="81" t="s">
        <v>40</v>
      </c>
      <c r="F417" s="90" t="s">
        <v>1313</v>
      </c>
      <c r="G417" s="77" t="s">
        <v>16</v>
      </c>
      <c r="H417" s="77" t="s">
        <v>1271</v>
      </c>
      <c r="I417" s="136"/>
      <c r="J417" s="136"/>
      <c r="K417" s="136"/>
      <c r="L417" s="137"/>
      <c r="M417" s="136"/>
      <c r="N417" s="136"/>
      <c r="O417" s="77" t="s">
        <v>1274</v>
      </c>
      <c r="P417" s="77" t="s">
        <v>1276</v>
      </c>
      <c r="Q417" s="77" t="s">
        <v>1277</v>
      </c>
      <c r="R417" s="77"/>
      <c r="S417" s="77"/>
      <c r="T417" s="82" t="s">
        <v>822</v>
      </c>
    </row>
    <row r="418" spans="1:21" s="104" customFormat="1" ht="28.9" customHeight="1">
      <c r="A418" s="80">
        <v>2021</v>
      </c>
      <c r="B418" s="77">
        <v>5</v>
      </c>
      <c r="C418" s="77" t="s">
        <v>15</v>
      </c>
      <c r="D418" s="98" t="s">
        <v>1387</v>
      </c>
      <c r="E418" s="81" t="s">
        <v>40</v>
      </c>
      <c r="F418" s="90" t="s">
        <v>1388</v>
      </c>
      <c r="G418" s="77" t="s">
        <v>16</v>
      </c>
      <c r="H418" s="77" t="s">
        <v>1318</v>
      </c>
      <c r="I418" s="136"/>
      <c r="J418" s="136"/>
      <c r="K418" s="136"/>
      <c r="L418" s="137"/>
      <c r="M418" s="136"/>
      <c r="N418" s="136"/>
      <c r="O418" s="77" t="s">
        <v>1274</v>
      </c>
      <c r="P418" s="77" t="s">
        <v>1276</v>
      </c>
      <c r="Q418" s="77" t="s">
        <v>1277</v>
      </c>
      <c r="R418" s="77"/>
      <c r="S418" s="77"/>
      <c r="T418" s="82" t="s">
        <v>822</v>
      </c>
    </row>
    <row r="419" spans="1:21" s="104" customFormat="1" ht="28.9" customHeight="1">
      <c r="A419" s="80">
        <v>2021</v>
      </c>
      <c r="B419" s="77">
        <v>5</v>
      </c>
      <c r="C419" s="77" t="s">
        <v>15</v>
      </c>
      <c r="D419" s="98" t="s">
        <v>1389</v>
      </c>
      <c r="E419" s="81" t="s">
        <v>40</v>
      </c>
      <c r="F419" s="138" t="s">
        <v>1304</v>
      </c>
      <c r="G419" s="77" t="s">
        <v>16</v>
      </c>
      <c r="H419" s="77" t="s">
        <v>1272</v>
      </c>
      <c r="I419" s="136"/>
      <c r="J419" s="136"/>
      <c r="K419" s="136"/>
      <c r="L419" s="137"/>
      <c r="M419" s="136"/>
      <c r="N419" s="136"/>
      <c r="O419" s="77" t="s">
        <v>1274</v>
      </c>
      <c r="P419" s="77" t="s">
        <v>1291</v>
      </c>
      <c r="Q419" s="77" t="s">
        <v>1390</v>
      </c>
      <c r="R419" s="77"/>
      <c r="S419" s="77"/>
      <c r="T419" s="82" t="s">
        <v>137</v>
      </c>
    </row>
    <row r="420" spans="1:21" s="104" customFormat="1" ht="28.9" customHeight="1">
      <c r="A420" s="80">
        <v>2021</v>
      </c>
      <c r="B420" s="77">
        <v>5</v>
      </c>
      <c r="C420" s="77" t="s">
        <v>15</v>
      </c>
      <c r="D420" s="98" t="s">
        <v>1391</v>
      </c>
      <c r="E420" s="81" t="s">
        <v>40</v>
      </c>
      <c r="F420" s="138" t="s">
        <v>1392</v>
      </c>
      <c r="G420" s="77" t="s">
        <v>16</v>
      </c>
      <c r="H420" s="77" t="s">
        <v>1272</v>
      </c>
      <c r="I420" s="136"/>
      <c r="J420" s="136"/>
      <c r="K420" s="136"/>
      <c r="L420" s="137"/>
      <c r="M420" s="136"/>
      <c r="N420" s="136"/>
      <c r="O420" s="77" t="s">
        <v>1274</v>
      </c>
      <c r="P420" s="77" t="s">
        <v>1376</v>
      </c>
      <c r="Q420" s="77" t="s">
        <v>1289</v>
      </c>
      <c r="R420" s="77"/>
      <c r="S420" s="77"/>
      <c r="T420" s="82" t="s">
        <v>137</v>
      </c>
    </row>
    <row r="421" spans="1:21" s="104" customFormat="1" ht="28.9" customHeight="1">
      <c r="A421" s="80">
        <v>2021</v>
      </c>
      <c r="B421" s="77">
        <v>5</v>
      </c>
      <c r="C421" s="77" t="s">
        <v>15</v>
      </c>
      <c r="D421" s="98" t="s">
        <v>1393</v>
      </c>
      <c r="E421" s="81" t="s">
        <v>40</v>
      </c>
      <c r="F421" s="138" t="s">
        <v>1394</v>
      </c>
      <c r="G421" s="77" t="s">
        <v>16</v>
      </c>
      <c r="H421" s="77" t="s">
        <v>1271</v>
      </c>
      <c r="I421" s="136"/>
      <c r="J421" s="136"/>
      <c r="K421" s="136"/>
      <c r="L421" s="137"/>
      <c r="M421" s="136"/>
      <c r="N421" s="136"/>
      <c r="O421" s="77" t="s">
        <v>1274</v>
      </c>
      <c r="P421" s="77" t="s">
        <v>1376</v>
      </c>
      <c r="Q421" s="77" t="s">
        <v>1289</v>
      </c>
      <c r="R421" s="77"/>
      <c r="S421" s="77"/>
      <c r="T421" s="82" t="s">
        <v>137</v>
      </c>
    </row>
    <row r="422" spans="1:21" s="104" customFormat="1" ht="28.9" customHeight="1">
      <c r="A422" s="80">
        <v>2021</v>
      </c>
      <c r="B422" s="77">
        <v>5</v>
      </c>
      <c r="C422" s="77" t="s">
        <v>15</v>
      </c>
      <c r="D422" s="98" t="s">
        <v>1395</v>
      </c>
      <c r="E422" s="81" t="s">
        <v>40</v>
      </c>
      <c r="F422" s="138" t="s">
        <v>1306</v>
      </c>
      <c r="G422" s="77" t="s">
        <v>16</v>
      </c>
      <c r="H422" s="77" t="s">
        <v>1272</v>
      </c>
      <c r="I422" s="136"/>
      <c r="J422" s="136"/>
      <c r="K422" s="136"/>
      <c r="L422" s="137"/>
      <c r="M422" s="136"/>
      <c r="N422" s="136"/>
      <c r="O422" s="77" t="s">
        <v>1274</v>
      </c>
      <c r="P422" s="77" t="s">
        <v>1291</v>
      </c>
      <c r="Q422" s="77" t="s">
        <v>1289</v>
      </c>
      <c r="R422" s="77"/>
      <c r="S422" s="77"/>
      <c r="T422" s="82" t="s">
        <v>822</v>
      </c>
    </row>
    <row r="423" spans="1:21" s="104" customFormat="1" ht="28.9" customHeight="1">
      <c r="A423" s="80">
        <v>2021</v>
      </c>
      <c r="B423" s="77">
        <v>5</v>
      </c>
      <c r="C423" s="77" t="s">
        <v>15</v>
      </c>
      <c r="D423" s="98" t="s">
        <v>1396</v>
      </c>
      <c r="E423" s="81" t="s">
        <v>40</v>
      </c>
      <c r="F423" s="138" t="s">
        <v>1287</v>
      </c>
      <c r="G423" s="77" t="s">
        <v>16</v>
      </c>
      <c r="H423" s="77" t="s">
        <v>1272</v>
      </c>
      <c r="I423" s="136"/>
      <c r="J423" s="136"/>
      <c r="K423" s="136"/>
      <c r="L423" s="137"/>
      <c r="M423" s="136"/>
      <c r="N423" s="136"/>
      <c r="O423" s="77" t="s">
        <v>1302</v>
      </c>
      <c r="P423" s="77" t="s">
        <v>1288</v>
      </c>
      <c r="Q423" s="77" t="s">
        <v>1289</v>
      </c>
      <c r="R423" s="77"/>
      <c r="S423" s="77"/>
      <c r="T423" s="82" t="s">
        <v>137</v>
      </c>
    </row>
    <row r="424" spans="1:21" s="104" customFormat="1" ht="28.9" customHeight="1">
      <c r="A424" s="80">
        <v>2021</v>
      </c>
      <c r="B424" s="77">
        <v>5</v>
      </c>
      <c r="C424" s="77" t="s">
        <v>15</v>
      </c>
      <c r="D424" s="98" t="s">
        <v>1397</v>
      </c>
      <c r="E424" s="81" t="s">
        <v>40</v>
      </c>
      <c r="F424" s="138" t="s">
        <v>1270</v>
      </c>
      <c r="G424" s="77" t="s">
        <v>19</v>
      </c>
      <c r="H424" s="77" t="s">
        <v>1272</v>
      </c>
      <c r="I424" s="136"/>
      <c r="J424" s="136"/>
      <c r="K424" s="136"/>
      <c r="L424" s="137"/>
      <c r="M424" s="136"/>
      <c r="N424" s="136"/>
      <c r="O424" s="77" t="s">
        <v>1273</v>
      </c>
      <c r="P424" s="77" t="s">
        <v>1288</v>
      </c>
      <c r="Q424" s="77" t="s">
        <v>1289</v>
      </c>
      <c r="R424" s="77"/>
      <c r="S424" s="77"/>
      <c r="T424" s="82" t="s">
        <v>822</v>
      </c>
    </row>
    <row r="425" spans="1:21" s="104" customFormat="1" ht="28.9" customHeight="1">
      <c r="A425" s="80">
        <v>2021</v>
      </c>
      <c r="B425" s="77">
        <v>5</v>
      </c>
      <c r="C425" s="77" t="s">
        <v>15</v>
      </c>
      <c r="D425" s="98" t="s">
        <v>1398</v>
      </c>
      <c r="E425" s="81" t="s">
        <v>40</v>
      </c>
      <c r="F425" s="138" t="s">
        <v>1270</v>
      </c>
      <c r="G425" s="77" t="s">
        <v>19</v>
      </c>
      <c r="H425" s="77" t="s">
        <v>1271</v>
      </c>
      <c r="I425" s="136"/>
      <c r="J425" s="136"/>
      <c r="K425" s="136"/>
      <c r="L425" s="137"/>
      <c r="M425" s="136"/>
      <c r="N425" s="136"/>
      <c r="O425" s="77" t="s">
        <v>1273</v>
      </c>
      <c r="P425" s="77" t="s">
        <v>1288</v>
      </c>
      <c r="Q425" s="77" t="s">
        <v>1289</v>
      </c>
      <c r="R425" s="77"/>
      <c r="S425" s="77"/>
      <c r="T425" s="82" t="s">
        <v>137</v>
      </c>
    </row>
    <row r="426" spans="1:21" s="104" customFormat="1" ht="28.9" customHeight="1">
      <c r="A426" s="80">
        <v>2021</v>
      </c>
      <c r="B426" s="77">
        <v>5</v>
      </c>
      <c r="C426" s="77" t="s">
        <v>15</v>
      </c>
      <c r="D426" s="98" t="s">
        <v>1399</v>
      </c>
      <c r="E426" s="81" t="s">
        <v>40</v>
      </c>
      <c r="F426" s="138" t="s">
        <v>1400</v>
      </c>
      <c r="G426" s="77" t="s">
        <v>19</v>
      </c>
      <c r="H426" s="77" t="s">
        <v>1272</v>
      </c>
      <c r="I426" s="136"/>
      <c r="J426" s="136"/>
      <c r="K426" s="136"/>
      <c r="L426" s="137"/>
      <c r="M426" s="136"/>
      <c r="N426" s="136"/>
      <c r="O426" s="77" t="s">
        <v>1274</v>
      </c>
      <c r="P426" s="77" t="s">
        <v>1288</v>
      </c>
      <c r="Q426" s="77" t="s">
        <v>1289</v>
      </c>
      <c r="R426" s="77"/>
      <c r="S426" s="77"/>
      <c r="T426" s="82" t="s">
        <v>1279</v>
      </c>
    </row>
    <row r="427" spans="1:21" s="104" customFormat="1" ht="28.9" customHeight="1">
      <c r="A427" s="80">
        <v>2021</v>
      </c>
      <c r="B427" s="77">
        <v>5</v>
      </c>
      <c r="C427" s="77" t="s">
        <v>15</v>
      </c>
      <c r="D427" s="98" t="s">
        <v>1401</v>
      </c>
      <c r="E427" s="81" t="s">
        <v>40</v>
      </c>
      <c r="F427" s="138" t="s">
        <v>1400</v>
      </c>
      <c r="G427" s="77" t="s">
        <v>19</v>
      </c>
      <c r="H427" s="77" t="s">
        <v>1271</v>
      </c>
      <c r="I427" s="136"/>
      <c r="J427" s="136"/>
      <c r="K427" s="136"/>
      <c r="L427" s="137"/>
      <c r="M427" s="136"/>
      <c r="N427" s="136"/>
      <c r="O427" s="77" t="s">
        <v>1273</v>
      </c>
      <c r="P427" s="77" t="s">
        <v>1376</v>
      </c>
      <c r="Q427" s="77" t="s">
        <v>1289</v>
      </c>
      <c r="R427" s="77"/>
      <c r="S427" s="77"/>
      <c r="T427" s="82" t="s">
        <v>1279</v>
      </c>
    </row>
    <row r="428" spans="1:21" s="104" customFormat="1" ht="28.9" customHeight="1">
      <c r="A428" s="80">
        <v>2021</v>
      </c>
      <c r="B428" s="77">
        <v>5</v>
      </c>
      <c r="C428" s="77" t="s">
        <v>15</v>
      </c>
      <c r="D428" s="98" t="s">
        <v>2383</v>
      </c>
      <c r="E428" s="81" t="s">
        <v>40</v>
      </c>
      <c r="F428" s="145" t="s">
        <v>1597</v>
      </c>
      <c r="G428" s="77" t="s">
        <v>20</v>
      </c>
      <c r="H428" s="77" t="s">
        <v>44</v>
      </c>
      <c r="I428" s="94">
        <v>349470000</v>
      </c>
      <c r="J428" s="94"/>
      <c r="K428" s="94">
        <v>25470000</v>
      </c>
      <c r="L428" s="94">
        <f>SUM(I428:K428)</f>
        <v>374940000</v>
      </c>
      <c r="M428" s="94">
        <v>374940000</v>
      </c>
      <c r="N428" s="94"/>
      <c r="O428" s="98" t="s">
        <v>2380</v>
      </c>
      <c r="P428" s="77" t="s">
        <v>2381</v>
      </c>
      <c r="Q428" s="77" t="s">
        <v>2382</v>
      </c>
      <c r="R428" s="77"/>
      <c r="S428" s="77"/>
      <c r="T428" s="82"/>
    </row>
    <row r="429" spans="1:21" s="104" customFormat="1" ht="28.9" customHeight="1">
      <c r="A429" s="115">
        <v>2021</v>
      </c>
      <c r="B429" s="116">
        <v>5</v>
      </c>
      <c r="C429" s="116" t="s">
        <v>15</v>
      </c>
      <c r="D429" s="117" t="s">
        <v>869</v>
      </c>
      <c r="E429" s="116" t="s">
        <v>40</v>
      </c>
      <c r="F429" s="145" t="s">
        <v>1597</v>
      </c>
      <c r="G429" s="116" t="s">
        <v>20</v>
      </c>
      <c r="H429" s="116" t="s">
        <v>44</v>
      </c>
      <c r="I429" s="118">
        <v>1000000000</v>
      </c>
      <c r="J429" s="118">
        <v>670000000</v>
      </c>
      <c r="K429" s="118">
        <v>130000000</v>
      </c>
      <c r="L429" s="118">
        <f>SUM(I429:K429)</f>
        <v>1800000000</v>
      </c>
      <c r="M429" s="118">
        <v>1800000000</v>
      </c>
      <c r="N429" s="118">
        <v>750000000</v>
      </c>
      <c r="O429" s="117" t="s">
        <v>830</v>
      </c>
      <c r="P429" s="116" t="s">
        <v>861</v>
      </c>
      <c r="Q429" s="116" t="s">
        <v>862</v>
      </c>
      <c r="R429" s="116" t="s">
        <v>135</v>
      </c>
      <c r="S429" s="116"/>
      <c r="T429" s="119"/>
    </row>
    <row r="430" spans="1:21" s="104" customFormat="1" ht="28.9" customHeight="1">
      <c r="A430" s="80">
        <v>2021</v>
      </c>
      <c r="B430" s="77">
        <v>5</v>
      </c>
      <c r="C430" s="77" t="s">
        <v>15</v>
      </c>
      <c r="D430" s="98" t="s">
        <v>1780</v>
      </c>
      <c r="E430" s="81" t="s">
        <v>40</v>
      </c>
      <c r="F430" s="145" t="s">
        <v>1597</v>
      </c>
      <c r="G430" s="77" t="s">
        <v>20</v>
      </c>
      <c r="H430" s="77" t="s">
        <v>44</v>
      </c>
      <c r="I430" s="93">
        <v>50000000</v>
      </c>
      <c r="J430" s="93"/>
      <c r="K430" s="93"/>
      <c r="L430" s="93">
        <v>50000000</v>
      </c>
      <c r="M430" s="93"/>
      <c r="N430" s="93"/>
      <c r="O430" s="98" t="s">
        <v>1781</v>
      </c>
      <c r="P430" s="77" t="s">
        <v>1782</v>
      </c>
      <c r="Q430" s="77" t="s">
        <v>1783</v>
      </c>
      <c r="R430" s="77"/>
      <c r="S430" s="77"/>
      <c r="T430" s="82"/>
      <c r="U430" s="66"/>
    </row>
    <row r="431" spans="1:21" s="104" customFormat="1" ht="28.9" customHeight="1">
      <c r="A431" s="80">
        <v>2021</v>
      </c>
      <c r="B431" s="77">
        <v>5</v>
      </c>
      <c r="C431" s="77" t="s">
        <v>15</v>
      </c>
      <c r="D431" s="98" t="s">
        <v>1917</v>
      </c>
      <c r="E431" s="81" t="s">
        <v>40</v>
      </c>
      <c r="F431" s="145" t="s">
        <v>1597</v>
      </c>
      <c r="G431" s="77" t="s">
        <v>16</v>
      </c>
      <c r="H431" s="77" t="s">
        <v>44</v>
      </c>
      <c r="I431" s="94">
        <v>60000000</v>
      </c>
      <c r="J431" s="94"/>
      <c r="K431" s="94"/>
      <c r="L431" s="94">
        <v>60000000</v>
      </c>
      <c r="M431" s="94"/>
      <c r="N431" s="94"/>
      <c r="O431" s="98" t="s">
        <v>1816</v>
      </c>
      <c r="P431" s="77" t="s">
        <v>1879</v>
      </c>
      <c r="Q431" s="77" t="s">
        <v>1887</v>
      </c>
      <c r="R431" s="77" t="s">
        <v>135</v>
      </c>
      <c r="S431" s="77"/>
      <c r="T431" s="82"/>
    </row>
    <row r="432" spans="1:21" s="104" customFormat="1" ht="28.9" customHeight="1">
      <c r="A432" s="80">
        <v>2021</v>
      </c>
      <c r="B432" s="77">
        <v>5</v>
      </c>
      <c r="C432" s="77" t="s">
        <v>15</v>
      </c>
      <c r="D432" s="98" t="s">
        <v>748</v>
      </c>
      <c r="E432" s="81" t="s">
        <v>731</v>
      </c>
      <c r="F432" s="145" t="s">
        <v>1597</v>
      </c>
      <c r="G432" s="77" t="s">
        <v>364</v>
      </c>
      <c r="H432" s="77" t="s">
        <v>44</v>
      </c>
      <c r="I432" s="94">
        <v>130000000</v>
      </c>
      <c r="J432" s="94"/>
      <c r="K432" s="94"/>
      <c r="L432" s="94">
        <v>130000000</v>
      </c>
      <c r="M432" s="94"/>
      <c r="N432" s="94"/>
      <c r="O432" s="98" t="s">
        <v>736</v>
      </c>
      <c r="P432" s="77" t="s">
        <v>733</v>
      </c>
      <c r="Q432" s="77" t="s">
        <v>739</v>
      </c>
      <c r="R432" s="77"/>
      <c r="S432" s="77"/>
      <c r="T432" s="82"/>
    </row>
    <row r="433" spans="1:21" s="104" customFormat="1" ht="28.9" customHeight="1">
      <c r="A433" s="80">
        <v>2021</v>
      </c>
      <c r="B433" s="77">
        <v>5</v>
      </c>
      <c r="C433" s="77" t="s">
        <v>15</v>
      </c>
      <c r="D433" s="98" t="s">
        <v>749</v>
      </c>
      <c r="E433" s="81" t="s">
        <v>731</v>
      </c>
      <c r="F433" s="145" t="s">
        <v>1597</v>
      </c>
      <c r="G433" s="77" t="s">
        <v>364</v>
      </c>
      <c r="H433" s="77" t="s">
        <v>44</v>
      </c>
      <c r="I433" s="94">
        <v>30000000</v>
      </c>
      <c r="J433" s="94"/>
      <c r="K433" s="94"/>
      <c r="L433" s="94">
        <v>30000000</v>
      </c>
      <c r="M433" s="94"/>
      <c r="N433" s="94"/>
      <c r="O433" s="98" t="s">
        <v>732</v>
      </c>
      <c r="P433" s="77" t="s">
        <v>733</v>
      </c>
      <c r="Q433" s="77" t="s">
        <v>734</v>
      </c>
      <c r="R433" s="77"/>
      <c r="S433" s="77"/>
      <c r="T433" s="82"/>
    </row>
    <row r="434" spans="1:21" s="104" customFormat="1" ht="28.9" customHeight="1">
      <c r="A434" s="80">
        <v>2021</v>
      </c>
      <c r="B434" s="77">
        <v>5</v>
      </c>
      <c r="C434" s="77" t="s">
        <v>15</v>
      </c>
      <c r="D434" s="98" t="s">
        <v>493</v>
      </c>
      <c r="E434" s="81" t="s">
        <v>40</v>
      </c>
      <c r="F434" s="145" t="s">
        <v>1597</v>
      </c>
      <c r="G434" s="77" t="s">
        <v>176</v>
      </c>
      <c r="H434" s="77" t="s">
        <v>44</v>
      </c>
      <c r="I434" s="140">
        <v>40000000</v>
      </c>
      <c r="J434" s="140"/>
      <c r="K434" s="140"/>
      <c r="L434" s="140">
        <v>40000000</v>
      </c>
      <c r="M434" s="140"/>
      <c r="N434" s="140"/>
      <c r="O434" s="98" t="s">
        <v>476</v>
      </c>
      <c r="P434" s="77" t="s">
        <v>494</v>
      </c>
      <c r="Q434" s="77" t="s">
        <v>491</v>
      </c>
      <c r="R434" s="77"/>
      <c r="S434" s="77"/>
      <c r="T434" s="82"/>
    </row>
    <row r="435" spans="1:21" s="104" customFormat="1" ht="28.9" customHeight="1">
      <c r="A435" s="106">
        <v>2021</v>
      </c>
      <c r="B435" s="88">
        <v>6</v>
      </c>
      <c r="C435" s="88" t="s">
        <v>15</v>
      </c>
      <c r="D435" s="107" t="s">
        <v>1576</v>
      </c>
      <c r="E435" s="108" t="s">
        <v>40</v>
      </c>
      <c r="F435" s="152" t="s">
        <v>1577</v>
      </c>
      <c r="G435" s="88" t="s">
        <v>16</v>
      </c>
      <c r="H435" s="88" t="s">
        <v>44</v>
      </c>
      <c r="I435" s="94">
        <v>38000000</v>
      </c>
      <c r="J435" s="94"/>
      <c r="K435" s="94"/>
      <c r="L435" s="94">
        <f t="shared" ref="L435:L442" si="9">SUM(I435:K435)</f>
        <v>38000000</v>
      </c>
      <c r="M435" s="94">
        <f>+L435</f>
        <v>38000000</v>
      </c>
      <c r="N435" s="94"/>
      <c r="O435" s="88" t="s">
        <v>1549</v>
      </c>
      <c r="P435" s="88" t="s">
        <v>1557</v>
      </c>
      <c r="Q435" s="88" t="s">
        <v>1555</v>
      </c>
      <c r="R435" s="88" t="s">
        <v>135</v>
      </c>
      <c r="S435" s="88"/>
      <c r="T435" s="109"/>
      <c r="U435" s="110"/>
    </row>
    <row r="436" spans="1:21" s="104" customFormat="1" ht="28.9" customHeight="1">
      <c r="A436" s="106">
        <v>2021</v>
      </c>
      <c r="B436" s="88">
        <v>6</v>
      </c>
      <c r="C436" s="88" t="s">
        <v>15</v>
      </c>
      <c r="D436" s="107" t="s">
        <v>1578</v>
      </c>
      <c r="E436" s="108" t="s">
        <v>40</v>
      </c>
      <c r="F436" s="152" t="s">
        <v>1579</v>
      </c>
      <c r="G436" s="88" t="s">
        <v>16</v>
      </c>
      <c r="H436" s="88" t="s">
        <v>44</v>
      </c>
      <c r="I436" s="94">
        <v>78000000</v>
      </c>
      <c r="J436" s="94"/>
      <c r="K436" s="94"/>
      <c r="L436" s="94">
        <f t="shared" si="9"/>
        <v>78000000</v>
      </c>
      <c r="M436" s="94">
        <f>+L436</f>
        <v>78000000</v>
      </c>
      <c r="N436" s="94"/>
      <c r="O436" s="88" t="s">
        <v>1549</v>
      </c>
      <c r="P436" s="88" t="s">
        <v>1557</v>
      </c>
      <c r="Q436" s="88" t="s">
        <v>1546</v>
      </c>
      <c r="R436" s="88" t="s">
        <v>135</v>
      </c>
      <c r="S436" s="88"/>
      <c r="T436" s="109"/>
      <c r="U436" s="110"/>
    </row>
    <row r="437" spans="1:21" s="104" customFormat="1" ht="28.9" customHeight="1">
      <c r="A437" s="80">
        <v>2021</v>
      </c>
      <c r="B437" s="77">
        <v>6</v>
      </c>
      <c r="C437" s="77" t="s">
        <v>15</v>
      </c>
      <c r="D437" s="98" t="s">
        <v>925</v>
      </c>
      <c r="E437" s="81" t="s">
        <v>40</v>
      </c>
      <c r="F437" s="145" t="s">
        <v>1597</v>
      </c>
      <c r="G437" s="77" t="s">
        <v>176</v>
      </c>
      <c r="H437" s="77" t="s">
        <v>41</v>
      </c>
      <c r="I437" s="94">
        <v>70000000</v>
      </c>
      <c r="J437" s="94"/>
      <c r="K437" s="94"/>
      <c r="L437" s="94">
        <f t="shared" si="9"/>
        <v>70000000</v>
      </c>
      <c r="M437" s="94"/>
      <c r="N437" s="94"/>
      <c r="O437" s="77" t="s">
        <v>902</v>
      </c>
      <c r="P437" s="77" t="s">
        <v>910</v>
      </c>
      <c r="Q437" s="77" t="s">
        <v>904</v>
      </c>
      <c r="R437" s="77" t="s">
        <v>135</v>
      </c>
      <c r="S437" s="77"/>
      <c r="T437" s="82"/>
    </row>
    <row r="438" spans="1:21" s="104" customFormat="1" ht="28.9" customHeight="1">
      <c r="A438" s="80">
        <v>2021</v>
      </c>
      <c r="B438" s="77">
        <v>6</v>
      </c>
      <c r="C438" s="77" t="s">
        <v>15</v>
      </c>
      <c r="D438" s="98" t="s">
        <v>926</v>
      </c>
      <c r="E438" s="81" t="s">
        <v>40</v>
      </c>
      <c r="F438" s="145" t="s">
        <v>1597</v>
      </c>
      <c r="G438" s="77" t="s">
        <v>176</v>
      </c>
      <c r="H438" s="77" t="s">
        <v>41</v>
      </c>
      <c r="I438" s="94">
        <v>78000000</v>
      </c>
      <c r="J438" s="94"/>
      <c r="K438" s="94"/>
      <c r="L438" s="94">
        <f t="shared" si="9"/>
        <v>78000000</v>
      </c>
      <c r="M438" s="94"/>
      <c r="N438" s="94"/>
      <c r="O438" s="77" t="s">
        <v>902</v>
      </c>
      <c r="P438" s="77" t="s">
        <v>903</v>
      </c>
      <c r="Q438" s="77" t="s">
        <v>907</v>
      </c>
      <c r="R438" s="77" t="s">
        <v>135</v>
      </c>
      <c r="S438" s="77"/>
      <c r="T438" s="82"/>
    </row>
    <row r="439" spans="1:21" s="104" customFormat="1" ht="28.9" customHeight="1">
      <c r="A439" s="80">
        <v>2021</v>
      </c>
      <c r="B439" s="77">
        <v>6</v>
      </c>
      <c r="C439" s="77" t="s">
        <v>15</v>
      </c>
      <c r="D439" s="98" t="s">
        <v>927</v>
      </c>
      <c r="E439" s="81" t="s">
        <v>40</v>
      </c>
      <c r="F439" s="145" t="s">
        <v>1597</v>
      </c>
      <c r="G439" s="77" t="s">
        <v>176</v>
      </c>
      <c r="H439" s="77" t="s">
        <v>41</v>
      </c>
      <c r="I439" s="94">
        <v>78000000</v>
      </c>
      <c r="J439" s="94"/>
      <c r="K439" s="94"/>
      <c r="L439" s="94">
        <f t="shared" si="9"/>
        <v>78000000</v>
      </c>
      <c r="M439" s="94"/>
      <c r="N439" s="94"/>
      <c r="O439" s="77" t="s">
        <v>909</v>
      </c>
      <c r="P439" s="77" t="s">
        <v>903</v>
      </c>
      <c r="Q439" s="77" t="s">
        <v>907</v>
      </c>
      <c r="R439" s="77" t="s">
        <v>135</v>
      </c>
      <c r="S439" s="77"/>
      <c r="T439" s="82"/>
    </row>
    <row r="440" spans="1:21" s="104" customFormat="1" ht="28.9" customHeight="1">
      <c r="A440" s="80">
        <v>2021</v>
      </c>
      <c r="B440" s="77">
        <v>6</v>
      </c>
      <c r="C440" s="77" t="s">
        <v>15</v>
      </c>
      <c r="D440" s="98" t="s">
        <v>928</v>
      </c>
      <c r="E440" s="81" t="s">
        <v>40</v>
      </c>
      <c r="F440" s="145" t="s">
        <v>1597</v>
      </c>
      <c r="G440" s="77" t="s">
        <v>176</v>
      </c>
      <c r="H440" s="77" t="s">
        <v>41</v>
      </c>
      <c r="I440" s="94">
        <v>70000000</v>
      </c>
      <c r="J440" s="94">
        <v>20000000</v>
      </c>
      <c r="K440" s="94"/>
      <c r="L440" s="94">
        <f t="shared" si="9"/>
        <v>90000000</v>
      </c>
      <c r="M440" s="94"/>
      <c r="N440" s="94"/>
      <c r="O440" s="77" t="s">
        <v>909</v>
      </c>
      <c r="P440" s="77" t="s">
        <v>910</v>
      </c>
      <c r="Q440" s="77" t="s">
        <v>904</v>
      </c>
      <c r="R440" s="77" t="s">
        <v>135</v>
      </c>
      <c r="S440" s="77"/>
      <c r="T440" s="82"/>
    </row>
    <row r="441" spans="1:21" s="104" customFormat="1" ht="28.9" customHeight="1">
      <c r="A441" s="80">
        <v>2021</v>
      </c>
      <c r="B441" s="77">
        <v>6</v>
      </c>
      <c r="C441" s="77" t="s">
        <v>15</v>
      </c>
      <c r="D441" s="98" t="s">
        <v>929</v>
      </c>
      <c r="E441" s="81" t="s">
        <v>40</v>
      </c>
      <c r="F441" s="145" t="s">
        <v>1597</v>
      </c>
      <c r="G441" s="77" t="s">
        <v>45</v>
      </c>
      <c r="H441" s="77" t="s">
        <v>41</v>
      </c>
      <c r="I441" s="94">
        <v>88000000</v>
      </c>
      <c r="J441" s="94"/>
      <c r="K441" s="94"/>
      <c r="L441" s="94">
        <f t="shared" si="9"/>
        <v>88000000</v>
      </c>
      <c r="M441" s="94"/>
      <c r="N441" s="94"/>
      <c r="O441" s="77" t="s">
        <v>902</v>
      </c>
      <c r="P441" s="77" t="s">
        <v>917</v>
      </c>
      <c r="Q441" s="77" t="s">
        <v>918</v>
      </c>
      <c r="R441" s="77" t="s">
        <v>135</v>
      </c>
      <c r="S441" s="77"/>
      <c r="T441" s="82"/>
    </row>
    <row r="442" spans="1:21" s="104" customFormat="1" ht="28.9" customHeight="1">
      <c r="A442" s="80">
        <v>2021</v>
      </c>
      <c r="B442" s="77">
        <v>6</v>
      </c>
      <c r="C442" s="77" t="s">
        <v>15</v>
      </c>
      <c r="D442" s="98" t="s">
        <v>930</v>
      </c>
      <c r="E442" s="81" t="s">
        <v>40</v>
      </c>
      <c r="F442" s="145" t="s">
        <v>1597</v>
      </c>
      <c r="G442" s="77" t="s">
        <v>45</v>
      </c>
      <c r="H442" s="77" t="s">
        <v>41</v>
      </c>
      <c r="I442" s="94">
        <v>88000000</v>
      </c>
      <c r="J442" s="94"/>
      <c r="K442" s="94"/>
      <c r="L442" s="94">
        <f t="shared" si="9"/>
        <v>88000000</v>
      </c>
      <c r="M442" s="94"/>
      <c r="N442" s="94"/>
      <c r="O442" s="77" t="s">
        <v>902</v>
      </c>
      <c r="P442" s="77" t="s">
        <v>916</v>
      </c>
      <c r="Q442" s="77" t="s">
        <v>931</v>
      </c>
      <c r="R442" s="77" t="s">
        <v>135</v>
      </c>
      <c r="S442" s="77"/>
      <c r="T442" s="82"/>
    </row>
    <row r="443" spans="1:21" s="104" customFormat="1" ht="28.9" customHeight="1">
      <c r="A443" s="80">
        <v>2021</v>
      </c>
      <c r="B443" s="77">
        <v>6</v>
      </c>
      <c r="C443" s="77" t="s">
        <v>15</v>
      </c>
      <c r="D443" s="98" t="s">
        <v>741</v>
      </c>
      <c r="E443" s="81" t="s">
        <v>273</v>
      </c>
      <c r="F443" s="145" t="s">
        <v>1597</v>
      </c>
      <c r="G443" s="77" t="s">
        <v>16</v>
      </c>
      <c r="H443" s="77" t="s">
        <v>112</v>
      </c>
      <c r="I443" s="94">
        <v>22000000</v>
      </c>
      <c r="J443" s="94"/>
      <c r="K443" s="94"/>
      <c r="L443" s="94">
        <v>22000000</v>
      </c>
      <c r="M443" s="94"/>
      <c r="N443" s="94"/>
      <c r="O443" s="77" t="s">
        <v>736</v>
      </c>
      <c r="P443" s="77" t="s">
        <v>733</v>
      </c>
      <c r="Q443" s="77" t="s">
        <v>734</v>
      </c>
      <c r="R443" s="77"/>
      <c r="S443" s="77"/>
      <c r="T443" s="82" t="s">
        <v>740</v>
      </c>
    </row>
    <row r="444" spans="1:21" s="104" customFormat="1" ht="28.9" customHeight="1">
      <c r="A444" s="80">
        <v>2021</v>
      </c>
      <c r="B444" s="77">
        <v>6</v>
      </c>
      <c r="C444" s="77" t="s">
        <v>15</v>
      </c>
      <c r="D444" s="98" t="s">
        <v>745</v>
      </c>
      <c r="E444" s="81" t="s">
        <v>731</v>
      </c>
      <c r="F444" s="145" t="s">
        <v>1597</v>
      </c>
      <c r="G444" s="77" t="s">
        <v>16</v>
      </c>
      <c r="H444" s="77" t="s">
        <v>112</v>
      </c>
      <c r="I444" s="94">
        <v>16000000</v>
      </c>
      <c r="J444" s="94"/>
      <c r="K444" s="94"/>
      <c r="L444" s="94">
        <v>16000000</v>
      </c>
      <c r="M444" s="94"/>
      <c r="N444" s="94"/>
      <c r="O444" s="77" t="s">
        <v>736</v>
      </c>
      <c r="P444" s="77" t="s">
        <v>733</v>
      </c>
      <c r="Q444" s="77" t="s">
        <v>734</v>
      </c>
      <c r="R444" s="77"/>
      <c r="S444" s="77"/>
      <c r="T444" s="82" t="s">
        <v>137</v>
      </c>
    </row>
    <row r="445" spans="1:21" s="104" customFormat="1" ht="28.9" customHeight="1">
      <c r="A445" s="80">
        <v>2021</v>
      </c>
      <c r="B445" s="77">
        <v>6</v>
      </c>
      <c r="C445" s="77" t="s">
        <v>15</v>
      </c>
      <c r="D445" s="98" t="s">
        <v>1921</v>
      </c>
      <c r="E445" s="81" t="s">
        <v>40</v>
      </c>
      <c r="F445" s="145" t="s">
        <v>1597</v>
      </c>
      <c r="G445" s="77" t="s">
        <v>16</v>
      </c>
      <c r="H445" s="77" t="s">
        <v>44</v>
      </c>
      <c r="I445" s="94">
        <v>100000000</v>
      </c>
      <c r="J445" s="94"/>
      <c r="K445" s="94"/>
      <c r="L445" s="94">
        <v>100000000</v>
      </c>
      <c r="M445" s="94"/>
      <c r="N445" s="94"/>
      <c r="O445" s="98" t="s">
        <v>1816</v>
      </c>
      <c r="P445" s="77" t="s">
        <v>1876</v>
      </c>
      <c r="Q445" s="77" t="s">
        <v>1894</v>
      </c>
      <c r="R445" s="77" t="s">
        <v>135</v>
      </c>
      <c r="S445" s="77"/>
      <c r="T445" s="82"/>
    </row>
    <row r="446" spans="1:21" s="104" customFormat="1" ht="28.9" customHeight="1">
      <c r="A446" s="80">
        <v>2021</v>
      </c>
      <c r="B446" s="77">
        <v>6</v>
      </c>
      <c r="C446" s="77" t="s">
        <v>15</v>
      </c>
      <c r="D446" s="98" t="s">
        <v>747</v>
      </c>
      <c r="E446" s="81" t="s">
        <v>273</v>
      </c>
      <c r="F446" s="145" t="s">
        <v>1597</v>
      </c>
      <c r="G446" s="77" t="s">
        <v>45</v>
      </c>
      <c r="H446" s="77" t="s">
        <v>44</v>
      </c>
      <c r="I446" s="94">
        <v>50000000</v>
      </c>
      <c r="J446" s="94"/>
      <c r="K446" s="94"/>
      <c r="L446" s="94">
        <v>50000000</v>
      </c>
      <c r="M446" s="94"/>
      <c r="N446" s="94"/>
      <c r="O446" s="98" t="s">
        <v>732</v>
      </c>
      <c r="P446" s="77" t="s">
        <v>737</v>
      </c>
      <c r="Q446" s="77" t="s">
        <v>734</v>
      </c>
      <c r="R446" s="77"/>
      <c r="S446" s="77"/>
      <c r="T446" s="82"/>
    </row>
    <row r="447" spans="1:21" s="104" customFormat="1" ht="28.9" customHeight="1">
      <c r="A447" s="80">
        <v>2021</v>
      </c>
      <c r="B447" s="77">
        <v>6</v>
      </c>
      <c r="C447" s="77" t="s">
        <v>15</v>
      </c>
      <c r="D447" s="98" t="s">
        <v>757</v>
      </c>
      <c r="E447" s="81" t="s">
        <v>731</v>
      </c>
      <c r="F447" s="145" t="s">
        <v>1597</v>
      </c>
      <c r="G447" s="77" t="s">
        <v>20</v>
      </c>
      <c r="H447" s="77" t="s">
        <v>44</v>
      </c>
      <c r="I447" s="94">
        <v>60000000</v>
      </c>
      <c r="J447" s="94"/>
      <c r="K447" s="94"/>
      <c r="L447" s="94">
        <v>60000000</v>
      </c>
      <c r="M447" s="94"/>
      <c r="N447" s="94"/>
      <c r="O447" s="98" t="s">
        <v>732</v>
      </c>
      <c r="P447" s="77" t="s">
        <v>733</v>
      </c>
      <c r="Q447" s="77" t="s">
        <v>734</v>
      </c>
      <c r="R447" s="77"/>
      <c r="S447" s="77"/>
      <c r="T447" s="82"/>
    </row>
    <row r="448" spans="1:21" s="104" customFormat="1" ht="28.9" customHeight="1">
      <c r="A448" s="80">
        <v>2021</v>
      </c>
      <c r="B448" s="77">
        <v>6</v>
      </c>
      <c r="C448" s="77" t="s">
        <v>15</v>
      </c>
      <c r="D448" s="98" t="s">
        <v>492</v>
      </c>
      <c r="E448" s="81" t="s">
        <v>40</v>
      </c>
      <c r="F448" s="145" t="s">
        <v>1597</v>
      </c>
      <c r="G448" s="77" t="s">
        <v>176</v>
      </c>
      <c r="H448" s="77" t="s">
        <v>44</v>
      </c>
      <c r="I448" s="140">
        <v>30000000</v>
      </c>
      <c r="J448" s="140"/>
      <c r="K448" s="140"/>
      <c r="L448" s="140">
        <v>30000000</v>
      </c>
      <c r="M448" s="140"/>
      <c r="N448" s="140"/>
      <c r="O448" s="98" t="s">
        <v>476</v>
      </c>
      <c r="P448" s="77" t="s">
        <v>490</v>
      </c>
      <c r="Q448" s="77" t="s">
        <v>491</v>
      </c>
      <c r="R448" s="77"/>
      <c r="S448" s="77"/>
      <c r="T448" s="82"/>
    </row>
    <row r="449" spans="1:21" s="104" customFormat="1" ht="28.9" customHeight="1">
      <c r="A449" s="80">
        <v>2021</v>
      </c>
      <c r="B449" s="77">
        <v>6</v>
      </c>
      <c r="C449" s="77" t="s">
        <v>15</v>
      </c>
      <c r="D449" s="98" t="s">
        <v>2185</v>
      </c>
      <c r="E449" s="81" t="s">
        <v>267</v>
      </c>
      <c r="F449" s="145" t="s">
        <v>1597</v>
      </c>
      <c r="G449" s="77" t="s">
        <v>2179</v>
      </c>
      <c r="H449" s="77" t="s">
        <v>44</v>
      </c>
      <c r="I449" s="94"/>
      <c r="J449" s="94"/>
      <c r="K449" s="94"/>
      <c r="L449" s="94">
        <v>17952000000</v>
      </c>
      <c r="M449" s="94"/>
      <c r="N449" s="94"/>
      <c r="O449" s="98" t="s">
        <v>2187</v>
      </c>
      <c r="P449" s="77" t="s">
        <v>2189</v>
      </c>
      <c r="Q449" s="77" t="s">
        <v>2191</v>
      </c>
      <c r="R449" s="77"/>
      <c r="S449" s="77"/>
      <c r="T449" s="82"/>
    </row>
    <row r="450" spans="1:21" s="104" customFormat="1" ht="28.9" customHeight="1">
      <c r="A450" s="80">
        <v>2021</v>
      </c>
      <c r="B450" s="77">
        <v>6</v>
      </c>
      <c r="C450" s="77" t="s">
        <v>15</v>
      </c>
      <c r="D450" s="98" t="s">
        <v>2192</v>
      </c>
      <c r="E450" s="81" t="s">
        <v>2172</v>
      </c>
      <c r="F450" s="145" t="s">
        <v>1597</v>
      </c>
      <c r="G450" s="77" t="s">
        <v>2182</v>
      </c>
      <c r="H450" s="77" t="s">
        <v>44</v>
      </c>
      <c r="I450" s="94"/>
      <c r="J450" s="94"/>
      <c r="K450" s="94"/>
      <c r="L450" s="94">
        <v>3181000000</v>
      </c>
      <c r="M450" s="94"/>
      <c r="N450" s="94"/>
      <c r="O450" s="98" t="s">
        <v>2167</v>
      </c>
      <c r="P450" s="77" t="s">
        <v>2189</v>
      </c>
      <c r="Q450" s="77" t="s">
        <v>2191</v>
      </c>
      <c r="R450" s="77"/>
      <c r="S450" s="77"/>
      <c r="T450" s="82"/>
    </row>
    <row r="451" spans="1:21" s="104" customFormat="1" ht="28.9" customHeight="1">
      <c r="A451" s="80">
        <v>2021</v>
      </c>
      <c r="B451" s="77">
        <v>6</v>
      </c>
      <c r="C451" s="77" t="s">
        <v>15</v>
      </c>
      <c r="D451" s="98" t="s">
        <v>2193</v>
      </c>
      <c r="E451" s="81" t="s">
        <v>2172</v>
      </c>
      <c r="F451" s="145" t="s">
        <v>1597</v>
      </c>
      <c r="G451" s="77" t="s">
        <v>2175</v>
      </c>
      <c r="H451" s="77" t="s">
        <v>44</v>
      </c>
      <c r="I451" s="94"/>
      <c r="J451" s="94"/>
      <c r="K451" s="94"/>
      <c r="L451" s="94">
        <v>908980000</v>
      </c>
      <c r="M451" s="94"/>
      <c r="N451" s="94"/>
      <c r="O451" s="98" t="s">
        <v>2167</v>
      </c>
      <c r="P451" s="77" t="s">
        <v>2189</v>
      </c>
      <c r="Q451" s="77" t="s">
        <v>2191</v>
      </c>
      <c r="R451" s="77"/>
      <c r="S451" s="77"/>
      <c r="T451" s="82"/>
    </row>
    <row r="452" spans="1:21" s="104" customFormat="1" ht="28.9" customHeight="1">
      <c r="A452" s="80">
        <v>2021</v>
      </c>
      <c r="B452" s="77">
        <v>6</v>
      </c>
      <c r="C452" s="77" t="s">
        <v>15</v>
      </c>
      <c r="D452" s="98" t="s">
        <v>2194</v>
      </c>
      <c r="E452" s="81" t="s">
        <v>2172</v>
      </c>
      <c r="F452" s="145" t="s">
        <v>1597</v>
      </c>
      <c r="G452" s="77" t="s">
        <v>2195</v>
      </c>
      <c r="H452" s="77" t="s">
        <v>44</v>
      </c>
      <c r="I452" s="94"/>
      <c r="J452" s="94"/>
      <c r="K452" s="94"/>
      <c r="L452" s="94">
        <v>681700000</v>
      </c>
      <c r="M452" s="94"/>
      <c r="N452" s="94"/>
      <c r="O452" s="98" t="s">
        <v>2167</v>
      </c>
      <c r="P452" s="77" t="s">
        <v>2188</v>
      </c>
      <c r="Q452" s="77" t="s">
        <v>2191</v>
      </c>
      <c r="R452" s="77"/>
      <c r="S452" s="77"/>
      <c r="T452" s="82"/>
    </row>
    <row r="453" spans="1:21" s="104" customFormat="1" ht="28.9" customHeight="1">
      <c r="A453" s="80">
        <v>2021</v>
      </c>
      <c r="B453" s="77">
        <v>7</v>
      </c>
      <c r="C453" s="77" t="s">
        <v>265</v>
      </c>
      <c r="D453" s="98" t="s">
        <v>2527</v>
      </c>
      <c r="E453" s="81" t="s">
        <v>2528</v>
      </c>
      <c r="F453" s="153" t="s">
        <v>2529</v>
      </c>
      <c r="G453" s="124" t="s">
        <v>20</v>
      </c>
      <c r="H453" s="124" t="s">
        <v>2530</v>
      </c>
      <c r="I453" s="125"/>
      <c r="J453" s="125"/>
      <c r="K453" s="125"/>
      <c r="L453" s="125">
        <v>9500400000</v>
      </c>
      <c r="M453" s="125"/>
      <c r="N453" s="125"/>
      <c r="O453" s="124" t="s">
        <v>2523</v>
      </c>
      <c r="P453" s="124" t="s">
        <v>2531</v>
      </c>
      <c r="Q453" s="124" t="s">
        <v>2532</v>
      </c>
      <c r="R453" s="124" t="s">
        <v>958</v>
      </c>
      <c r="S453" s="124"/>
      <c r="T453" s="126" t="s">
        <v>2533</v>
      </c>
    </row>
    <row r="454" spans="1:21" s="104" customFormat="1" ht="28.9" customHeight="1">
      <c r="A454" s="80">
        <v>2021</v>
      </c>
      <c r="B454" s="77">
        <v>7</v>
      </c>
      <c r="C454" s="77" t="s">
        <v>418</v>
      </c>
      <c r="D454" s="98" t="s">
        <v>1402</v>
      </c>
      <c r="E454" s="81" t="s">
        <v>273</v>
      </c>
      <c r="F454" s="90" t="s">
        <v>1351</v>
      </c>
      <c r="G454" s="77" t="s">
        <v>1403</v>
      </c>
      <c r="H454" s="77" t="s">
        <v>1352</v>
      </c>
      <c r="I454" s="94">
        <v>150000000</v>
      </c>
      <c r="J454" s="94">
        <v>40000000</v>
      </c>
      <c r="K454" s="94"/>
      <c r="L454" s="94">
        <f>SUM(I454:K454)</f>
        <v>190000000</v>
      </c>
      <c r="M454" s="94"/>
      <c r="N454" s="94"/>
      <c r="O454" s="77" t="s">
        <v>1353</v>
      </c>
      <c r="P454" s="77" t="s">
        <v>1404</v>
      </c>
      <c r="Q454" s="77" t="s">
        <v>1356</v>
      </c>
      <c r="R454" s="77"/>
      <c r="S454" s="77"/>
      <c r="T454" s="82"/>
    </row>
    <row r="455" spans="1:21" s="104" customFormat="1" ht="28.9" customHeight="1">
      <c r="A455" s="80">
        <v>2021</v>
      </c>
      <c r="B455" s="77">
        <v>7</v>
      </c>
      <c r="C455" s="77" t="s">
        <v>15</v>
      </c>
      <c r="D455" s="98" t="s">
        <v>1684</v>
      </c>
      <c r="E455" s="81" t="s">
        <v>40</v>
      </c>
      <c r="F455" s="90" t="s">
        <v>1685</v>
      </c>
      <c r="G455" s="77" t="s">
        <v>176</v>
      </c>
      <c r="H455" s="77" t="s">
        <v>44</v>
      </c>
      <c r="I455" s="94">
        <v>11818000000</v>
      </c>
      <c r="J455" s="94"/>
      <c r="K455" s="94"/>
      <c r="L455" s="94">
        <f>I455+J455+K455</f>
        <v>11818000000</v>
      </c>
      <c r="M455" s="94">
        <f>L455*0.3</f>
        <v>3545400000</v>
      </c>
      <c r="N455" s="94"/>
      <c r="O455" s="77" t="s">
        <v>1686</v>
      </c>
      <c r="P455" s="77" t="s">
        <v>1687</v>
      </c>
      <c r="Q455" s="77" t="s">
        <v>1688</v>
      </c>
      <c r="R455" s="77" t="s">
        <v>135</v>
      </c>
      <c r="S455" s="77" t="s">
        <v>1689</v>
      </c>
      <c r="T455" s="82"/>
    </row>
    <row r="456" spans="1:21" s="104" customFormat="1" ht="28.9" customHeight="1">
      <c r="A456" s="80">
        <v>2021</v>
      </c>
      <c r="B456" s="77">
        <v>7</v>
      </c>
      <c r="C456" s="77" t="s">
        <v>15</v>
      </c>
      <c r="D456" s="129" t="s">
        <v>724</v>
      </c>
      <c r="E456" s="81" t="s">
        <v>40</v>
      </c>
      <c r="F456" s="145" t="s">
        <v>1597</v>
      </c>
      <c r="G456" s="77" t="s">
        <v>19</v>
      </c>
      <c r="H456" s="77" t="s">
        <v>44</v>
      </c>
      <c r="I456" s="94">
        <v>151000000</v>
      </c>
      <c r="J456" s="94">
        <v>8900000</v>
      </c>
      <c r="K456" s="94"/>
      <c r="L456" s="94">
        <f>SUM(I456:K456)</f>
        <v>159900000</v>
      </c>
      <c r="M456" s="94"/>
      <c r="N456" s="94"/>
      <c r="O456" s="98" t="s">
        <v>699</v>
      </c>
      <c r="P456" s="77" t="s">
        <v>720</v>
      </c>
      <c r="Q456" s="77" t="s">
        <v>721</v>
      </c>
      <c r="R456" s="77"/>
      <c r="S456" s="77"/>
      <c r="T456" s="82"/>
    </row>
    <row r="457" spans="1:21" s="104" customFormat="1" ht="28.9" customHeight="1">
      <c r="A457" s="80">
        <v>2021</v>
      </c>
      <c r="B457" s="77">
        <v>7</v>
      </c>
      <c r="C457" s="77" t="s">
        <v>15</v>
      </c>
      <c r="D457" s="98" t="s">
        <v>204</v>
      </c>
      <c r="E457" s="81" t="s">
        <v>40</v>
      </c>
      <c r="F457" s="145" t="s">
        <v>1597</v>
      </c>
      <c r="G457" s="77" t="s">
        <v>19</v>
      </c>
      <c r="H457" s="77" t="s">
        <v>112</v>
      </c>
      <c r="I457" s="94"/>
      <c r="J457" s="94"/>
      <c r="K457" s="94"/>
      <c r="L457" s="94">
        <v>35000000</v>
      </c>
      <c r="M457" s="94"/>
      <c r="N457" s="94"/>
      <c r="O457" s="77" t="s">
        <v>187</v>
      </c>
      <c r="P457" s="77" t="s">
        <v>206</v>
      </c>
      <c r="Q457" s="77" t="s">
        <v>205</v>
      </c>
      <c r="R457" s="77"/>
      <c r="S457" s="77"/>
      <c r="T457" s="130" t="s">
        <v>190</v>
      </c>
    </row>
    <row r="458" spans="1:21" s="104" customFormat="1" ht="28.9" customHeight="1">
      <c r="A458" s="80">
        <v>2021</v>
      </c>
      <c r="B458" s="77">
        <v>9</v>
      </c>
      <c r="C458" s="77" t="s">
        <v>15</v>
      </c>
      <c r="D458" s="98" t="s">
        <v>1714</v>
      </c>
      <c r="E458" s="81" t="s">
        <v>40</v>
      </c>
      <c r="F458" s="145" t="s">
        <v>1597</v>
      </c>
      <c r="G458" s="77" t="s">
        <v>176</v>
      </c>
      <c r="H458" s="77" t="s">
        <v>112</v>
      </c>
      <c r="I458" s="94" t="s">
        <v>1715</v>
      </c>
      <c r="J458" s="94"/>
      <c r="K458" s="94"/>
      <c r="L458" s="94"/>
      <c r="M458" s="94"/>
      <c r="N458" s="94"/>
      <c r="O458" s="77" t="s">
        <v>1710</v>
      </c>
      <c r="P458" s="77" t="s">
        <v>1711</v>
      </c>
      <c r="Q458" s="77" t="s">
        <v>1712</v>
      </c>
      <c r="R458" s="77" t="s">
        <v>135</v>
      </c>
      <c r="S458" s="77"/>
      <c r="T458" s="82" t="s">
        <v>1716</v>
      </c>
    </row>
    <row r="459" spans="1:21" s="104" customFormat="1" ht="28.9" customHeight="1">
      <c r="A459" s="80">
        <v>2021</v>
      </c>
      <c r="B459" s="77">
        <v>10</v>
      </c>
      <c r="C459" s="77" t="s">
        <v>15</v>
      </c>
      <c r="D459" s="98" t="s">
        <v>1690</v>
      </c>
      <c r="E459" s="81" t="s">
        <v>40</v>
      </c>
      <c r="F459" s="90" t="s">
        <v>1691</v>
      </c>
      <c r="G459" s="77" t="s">
        <v>19</v>
      </c>
      <c r="H459" s="77" t="s">
        <v>44</v>
      </c>
      <c r="I459" s="94">
        <v>6600000000</v>
      </c>
      <c r="J459" s="94"/>
      <c r="K459" s="94"/>
      <c r="L459" s="94">
        <f>I459+J459+K459</f>
        <v>6600000000</v>
      </c>
      <c r="M459" s="94">
        <f>L459*0.4</f>
        <v>2640000000</v>
      </c>
      <c r="N459" s="94"/>
      <c r="O459" s="77" t="s">
        <v>1692</v>
      </c>
      <c r="P459" s="77" t="s">
        <v>1693</v>
      </c>
      <c r="Q459" s="77" t="s">
        <v>1694</v>
      </c>
      <c r="R459" s="77" t="s">
        <v>135</v>
      </c>
      <c r="S459" s="77" t="s">
        <v>1689</v>
      </c>
      <c r="T459" s="82"/>
    </row>
    <row r="460" spans="1:21" s="104" customFormat="1" ht="28.9" customHeight="1">
      <c r="A460" s="115">
        <v>2021</v>
      </c>
      <c r="B460" s="116">
        <v>11</v>
      </c>
      <c r="C460" s="116" t="s">
        <v>15</v>
      </c>
      <c r="D460" s="117" t="s">
        <v>863</v>
      </c>
      <c r="E460" s="116" t="s">
        <v>40</v>
      </c>
      <c r="F460" s="145" t="s">
        <v>1597</v>
      </c>
      <c r="G460" s="116" t="s">
        <v>176</v>
      </c>
      <c r="H460" s="116" t="s">
        <v>112</v>
      </c>
      <c r="I460" s="118">
        <v>20000000</v>
      </c>
      <c r="J460" s="118"/>
      <c r="K460" s="118"/>
      <c r="L460" s="118">
        <f>SUM(I460:K460)</f>
        <v>20000000</v>
      </c>
      <c r="M460" s="118"/>
      <c r="N460" s="118"/>
      <c r="O460" s="116" t="s">
        <v>816</v>
      </c>
      <c r="P460" s="116" t="s">
        <v>849</v>
      </c>
      <c r="Q460" s="116" t="s">
        <v>851</v>
      </c>
      <c r="R460" s="116"/>
      <c r="S460" s="116"/>
      <c r="T460" s="119" t="s">
        <v>137</v>
      </c>
      <c r="U460" s="66"/>
    </row>
    <row r="461" spans="1:21" s="104" customFormat="1" ht="28.9" customHeight="1">
      <c r="A461" s="80">
        <v>2021</v>
      </c>
      <c r="B461" s="77">
        <v>11</v>
      </c>
      <c r="C461" s="77" t="s">
        <v>15</v>
      </c>
      <c r="D461" s="98" t="s">
        <v>1924</v>
      </c>
      <c r="E461" s="81" t="s">
        <v>40</v>
      </c>
      <c r="F461" s="145" t="s">
        <v>1597</v>
      </c>
      <c r="G461" s="77" t="s">
        <v>45</v>
      </c>
      <c r="H461" s="77" t="s">
        <v>112</v>
      </c>
      <c r="I461" s="94">
        <v>40000000</v>
      </c>
      <c r="J461" s="94"/>
      <c r="K461" s="94"/>
      <c r="L461" s="94">
        <v>40000000</v>
      </c>
      <c r="M461" s="94"/>
      <c r="N461" s="94"/>
      <c r="O461" s="77" t="s">
        <v>1816</v>
      </c>
      <c r="P461" s="77" t="s">
        <v>1879</v>
      </c>
      <c r="Q461" s="77" t="s">
        <v>1889</v>
      </c>
      <c r="R461" s="77" t="s">
        <v>135</v>
      </c>
      <c r="S461" s="77"/>
      <c r="T461" s="82" t="s">
        <v>117</v>
      </c>
    </row>
    <row r="462" spans="1:21" s="104" customFormat="1" ht="28.9" customHeight="1">
      <c r="A462" s="80">
        <v>2021</v>
      </c>
      <c r="B462" s="77">
        <v>12</v>
      </c>
      <c r="C462" s="77" t="s">
        <v>15</v>
      </c>
      <c r="D462" s="98" t="s">
        <v>2196</v>
      </c>
      <c r="E462" s="81" t="s">
        <v>40</v>
      </c>
      <c r="F462" s="145" t="s">
        <v>1597</v>
      </c>
      <c r="G462" s="77" t="s">
        <v>20</v>
      </c>
      <c r="H462" s="77" t="s">
        <v>44</v>
      </c>
      <c r="I462" s="94"/>
      <c r="J462" s="94"/>
      <c r="K462" s="94"/>
      <c r="L462" s="94">
        <v>8900000000</v>
      </c>
      <c r="M462" s="94"/>
      <c r="N462" s="94"/>
      <c r="O462" s="98" t="s">
        <v>2198</v>
      </c>
      <c r="P462" s="77" t="s">
        <v>2199</v>
      </c>
      <c r="Q462" s="77" t="s">
        <v>2200</v>
      </c>
      <c r="R462" s="77"/>
      <c r="S462" s="77"/>
      <c r="T462" s="82"/>
    </row>
    <row r="463" spans="1:21" s="104" customFormat="1" ht="28.9" customHeight="1">
      <c r="A463" s="80">
        <v>2021</v>
      </c>
      <c r="B463" s="77">
        <v>12</v>
      </c>
      <c r="C463" s="77" t="s">
        <v>15</v>
      </c>
      <c r="D463" s="98" t="s">
        <v>2196</v>
      </c>
      <c r="E463" s="81" t="s">
        <v>40</v>
      </c>
      <c r="F463" s="145" t="s">
        <v>1597</v>
      </c>
      <c r="G463" s="77" t="s">
        <v>45</v>
      </c>
      <c r="H463" s="77" t="s">
        <v>44</v>
      </c>
      <c r="I463" s="94"/>
      <c r="J463" s="94"/>
      <c r="K463" s="94"/>
      <c r="L463" s="94">
        <v>1450000000</v>
      </c>
      <c r="M463" s="94"/>
      <c r="N463" s="94"/>
      <c r="O463" s="98" t="s">
        <v>2198</v>
      </c>
      <c r="P463" s="77" t="s">
        <v>2199</v>
      </c>
      <c r="Q463" s="77" t="s">
        <v>2201</v>
      </c>
      <c r="R463" s="77"/>
      <c r="S463" s="77"/>
      <c r="T463" s="82"/>
    </row>
    <row r="464" spans="1:21" s="104" customFormat="1" ht="28.9" customHeight="1">
      <c r="A464" s="80">
        <v>2021</v>
      </c>
      <c r="B464" s="77">
        <v>12</v>
      </c>
      <c r="C464" s="77" t="s">
        <v>15</v>
      </c>
      <c r="D464" s="98" t="s">
        <v>2202</v>
      </c>
      <c r="E464" s="81" t="s">
        <v>40</v>
      </c>
      <c r="F464" s="145" t="s">
        <v>1597</v>
      </c>
      <c r="G464" s="77" t="s">
        <v>364</v>
      </c>
      <c r="H464" s="77" t="s">
        <v>44</v>
      </c>
      <c r="I464" s="94"/>
      <c r="J464" s="94"/>
      <c r="K464" s="94"/>
      <c r="L464" s="94">
        <v>610000000</v>
      </c>
      <c r="M464" s="94"/>
      <c r="N464" s="94"/>
      <c r="O464" s="98" t="s">
        <v>2203</v>
      </c>
      <c r="P464" s="77" t="s">
        <v>2199</v>
      </c>
      <c r="Q464" s="77" t="s">
        <v>2200</v>
      </c>
      <c r="R464" s="77"/>
      <c r="S464" s="77"/>
      <c r="T464" s="82"/>
    </row>
    <row r="465" spans="1:20" s="104" customFormat="1" ht="28.9" customHeight="1">
      <c r="A465" s="80">
        <v>2021</v>
      </c>
      <c r="B465" s="77">
        <v>12</v>
      </c>
      <c r="C465" s="77" t="s">
        <v>15</v>
      </c>
      <c r="D465" s="98" t="s">
        <v>2202</v>
      </c>
      <c r="E465" s="81" t="s">
        <v>40</v>
      </c>
      <c r="F465" s="145" t="s">
        <v>1597</v>
      </c>
      <c r="G465" s="77" t="s">
        <v>369</v>
      </c>
      <c r="H465" s="77" t="s">
        <v>44</v>
      </c>
      <c r="I465" s="94"/>
      <c r="J465" s="94"/>
      <c r="K465" s="94"/>
      <c r="L465" s="94">
        <v>380000000</v>
      </c>
      <c r="M465" s="94"/>
      <c r="N465" s="94"/>
      <c r="O465" s="98" t="s">
        <v>2198</v>
      </c>
      <c r="P465" s="77" t="s">
        <v>2199</v>
      </c>
      <c r="Q465" s="77" t="s">
        <v>2200</v>
      </c>
      <c r="R465" s="77"/>
      <c r="S465" s="77"/>
      <c r="T465" s="82"/>
    </row>
    <row r="466" spans="1:20" ht="25.5" customHeight="1"/>
  </sheetData>
  <sortState ref="A5:U465">
    <sortCondition ref="B5:B465"/>
  </sortState>
  <phoneticPr fontId="12" type="noConversion"/>
  <dataValidations count="8">
    <dataValidation type="list" allowBlank="1" showInputMessage="1" showErrorMessage="1" sqref="H65995:H65999 JC65995:JC65999 SY65995:SY65999 ACU65995:ACU65999 AMQ65995:AMQ65999 AWM65995:AWM65999 BGI65995:BGI65999 BQE65995:BQE65999 CAA65995:CAA65999 CJW65995:CJW65999 CTS65995:CTS65999 DDO65995:DDO65999 DNK65995:DNK65999 DXG65995:DXG65999 EHC65995:EHC65999 EQY65995:EQY65999 FAU65995:FAU65999 FKQ65995:FKQ65999 FUM65995:FUM65999 GEI65995:GEI65999 GOE65995:GOE65999 GYA65995:GYA65999 HHW65995:HHW65999 HRS65995:HRS65999 IBO65995:IBO65999 ILK65995:ILK65999 IVG65995:IVG65999 JFC65995:JFC65999 JOY65995:JOY65999 JYU65995:JYU65999 KIQ65995:KIQ65999 KSM65995:KSM65999 LCI65995:LCI65999 LME65995:LME65999 LWA65995:LWA65999 MFW65995:MFW65999 MPS65995:MPS65999 MZO65995:MZO65999 NJK65995:NJK65999 NTG65995:NTG65999 ODC65995:ODC65999 OMY65995:OMY65999 OWU65995:OWU65999 PGQ65995:PGQ65999 PQM65995:PQM65999 QAI65995:QAI65999 QKE65995:QKE65999 QUA65995:QUA65999 RDW65995:RDW65999 RNS65995:RNS65999 RXO65995:RXO65999 SHK65995:SHK65999 SRG65995:SRG65999 TBC65995:TBC65999 TKY65995:TKY65999 TUU65995:TUU65999 UEQ65995:UEQ65999 UOM65995:UOM65999 UYI65995:UYI65999 VIE65995:VIE65999 VSA65995:VSA65999 WBW65995:WBW65999 WLS65995:WLS65999 WVO65995:WVO65999 H131531:H131535 JC131531:JC131535 SY131531:SY131535 ACU131531:ACU131535 AMQ131531:AMQ131535 AWM131531:AWM131535 BGI131531:BGI131535 BQE131531:BQE131535 CAA131531:CAA131535 CJW131531:CJW131535 CTS131531:CTS131535 DDO131531:DDO131535 DNK131531:DNK131535 DXG131531:DXG131535 EHC131531:EHC131535 EQY131531:EQY131535 FAU131531:FAU131535 FKQ131531:FKQ131535 FUM131531:FUM131535 GEI131531:GEI131535 GOE131531:GOE131535 GYA131531:GYA131535 HHW131531:HHW131535 HRS131531:HRS131535 IBO131531:IBO131535 ILK131531:ILK131535 IVG131531:IVG131535 JFC131531:JFC131535 JOY131531:JOY131535 JYU131531:JYU131535 KIQ131531:KIQ131535 KSM131531:KSM131535 LCI131531:LCI131535 LME131531:LME131535 LWA131531:LWA131535 MFW131531:MFW131535 MPS131531:MPS131535 MZO131531:MZO131535 NJK131531:NJK131535 NTG131531:NTG131535 ODC131531:ODC131535 OMY131531:OMY131535 OWU131531:OWU131535 PGQ131531:PGQ131535 PQM131531:PQM131535 QAI131531:QAI131535 QKE131531:QKE131535 QUA131531:QUA131535 RDW131531:RDW131535 RNS131531:RNS131535 RXO131531:RXO131535 SHK131531:SHK131535 SRG131531:SRG131535 TBC131531:TBC131535 TKY131531:TKY131535 TUU131531:TUU131535 UEQ131531:UEQ131535 UOM131531:UOM131535 UYI131531:UYI131535 VIE131531:VIE131535 VSA131531:VSA131535 WBW131531:WBW131535 WLS131531:WLS131535 WVO131531:WVO131535 H197067:H197071 JC197067:JC197071 SY197067:SY197071 ACU197067:ACU197071 AMQ197067:AMQ197071 AWM197067:AWM197071 BGI197067:BGI197071 BQE197067:BQE197071 CAA197067:CAA197071 CJW197067:CJW197071 CTS197067:CTS197071 DDO197067:DDO197071 DNK197067:DNK197071 DXG197067:DXG197071 EHC197067:EHC197071 EQY197067:EQY197071 FAU197067:FAU197071 FKQ197067:FKQ197071 FUM197067:FUM197071 GEI197067:GEI197071 GOE197067:GOE197071 GYA197067:GYA197071 HHW197067:HHW197071 HRS197067:HRS197071 IBO197067:IBO197071 ILK197067:ILK197071 IVG197067:IVG197071 JFC197067:JFC197071 JOY197067:JOY197071 JYU197067:JYU197071 KIQ197067:KIQ197071 KSM197067:KSM197071 LCI197067:LCI197071 LME197067:LME197071 LWA197067:LWA197071 MFW197067:MFW197071 MPS197067:MPS197071 MZO197067:MZO197071 NJK197067:NJK197071 NTG197067:NTG197071 ODC197067:ODC197071 OMY197067:OMY197071 OWU197067:OWU197071 PGQ197067:PGQ197071 PQM197067:PQM197071 QAI197067:QAI197071 QKE197067:QKE197071 QUA197067:QUA197071 RDW197067:RDW197071 RNS197067:RNS197071 RXO197067:RXO197071 SHK197067:SHK197071 SRG197067:SRG197071 TBC197067:TBC197071 TKY197067:TKY197071 TUU197067:TUU197071 UEQ197067:UEQ197071 UOM197067:UOM197071 UYI197067:UYI197071 VIE197067:VIE197071 VSA197067:VSA197071 WBW197067:WBW197071 WLS197067:WLS197071 WVO197067:WVO197071 H262603:H262607 JC262603:JC262607 SY262603:SY262607 ACU262603:ACU262607 AMQ262603:AMQ262607 AWM262603:AWM262607 BGI262603:BGI262607 BQE262603:BQE262607 CAA262603:CAA262607 CJW262603:CJW262607 CTS262603:CTS262607 DDO262603:DDO262607 DNK262603:DNK262607 DXG262603:DXG262607 EHC262603:EHC262607 EQY262603:EQY262607 FAU262603:FAU262607 FKQ262603:FKQ262607 FUM262603:FUM262607 GEI262603:GEI262607 GOE262603:GOE262607 GYA262603:GYA262607 HHW262603:HHW262607 HRS262603:HRS262607 IBO262603:IBO262607 ILK262603:ILK262607 IVG262603:IVG262607 JFC262603:JFC262607 JOY262603:JOY262607 JYU262603:JYU262607 KIQ262603:KIQ262607 KSM262603:KSM262607 LCI262603:LCI262607 LME262603:LME262607 LWA262603:LWA262607 MFW262603:MFW262607 MPS262603:MPS262607 MZO262603:MZO262607 NJK262603:NJK262607 NTG262603:NTG262607 ODC262603:ODC262607 OMY262603:OMY262607 OWU262603:OWU262607 PGQ262603:PGQ262607 PQM262603:PQM262607 QAI262603:QAI262607 QKE262603:QKE262607 QUA262603:QUA262607 RDW262603:RDW262607 RNS262603:RNS262607 RXO262603:RXO262607 SHK262603:SHK262607 SRG262603:SRG262607 TBC262603:TBC262607 TKY262603:TKY262607 TUU262603:TUU262607 UEQ262603:UEQ262607 UOM262603:UOM262607 UYI262603:UYI262607 VIE262603:VIE262607 VSA262603:VSA262607 WBW262603:WBW262607 WLS262603:WLS262607 WVO262603:WVO262607 H328139:H328143 JC328139:JC328143 SY328139:SY328143 ACU328139:ACU328143 AMQ328139:AMQ328143 AWM328139:AWM328143 BGI328139:BGI328143 BQE328139:BQE328143 CAA328139:CAA328143 CJW328139:CJW328143 CTS328139:CTS328143 DDO328139:DDO328143 DNK328139:DNK328143 DXG328139:DXG328143 EHC328139:EHC328143 EQY328139:EQY328143 FAU328139:FAU328143 FKQ328139:FKQ328143 FUM328139:FUM328143 GEI328139:GEI328143 GOE328139:GOE328143 GYA328139:GYA328143 HHW328139:HHW328143 HRS328139:HRS328143 IBO328139:IBO328143 ILK328139:ILK328143 IVG328139:IVG328143 JFC328139:JFC328143 JOY328139:JOY328143 JYU328139:JYU328143 KIQ328139:KIQ328143 KSM328139:KSM328143 LCI328139:LCI328143 LME328139:LME328143 LWA328139:LWA328143 MFW328139:MFW328143 MPS328139:MPS328143 MZO328139:MZO328143 NJK328139:NJK328143 NTG328139:NTG328143 ODC328139:ODC328143 OMY328139:OMY328143 OWU328139:OWU328143 PGQ328139:PGQ328143 PQM328139:PQM328143 QAI328139:QAI328143 QKE328139:QKE328143 QUA328139:QUA328143 RDW328139:RDW328143 RNS328139:RNS328143 RXO328139:RXO328143 SHK328139:SHK328143 SRG328139:SRG328143 TBC328139:TBC328143 TKY328139:TKY328143 TUU328139:TUU328143 UEQ328139:UEQ328143 UOM328139:UOM328143 UYI328139:UYI328143 VIE328139:VIE328143 VSA328139:VSA328143 WBW328139:WBW328143 WLS328139:WLS328143 WVO328139:WVO328143 H393675:H393679 JC393675:JC393679 SY393675:SY393679 ACU393675:ACU393679 AMQ393675:AMQ393679 AWM393675:AWM393679 BGI393675:BGI393679 BQE393675:BQE393679 CAA393675:CAA393679 CJW393675:CJW393679 CTS393675:CTS393679 DDO393675:DDO393679 DNK393675:DNK393679 DXG393675:DXG393679 EHC393675:EHC393679 EQY393675:EQY393679 FAU393675:FAU393679 FKQ393675:FKQ393679 FUM393675:FUM393679 GEI393675:GEI393679 GOE393675:GOE393679 GYA393675:GYA393679 HHW393675:HHW393679 HRS393675:HRS393679 IBO393675:IBO393679 ILK393675:ILK393679 IVG393675:IVG393679 JFC393675:JFC393679 JOY393675:JOY393679 JYU393675:JYU393679 KIQ393675:KIQ393679 KSM393675:KSM393679 LCI393675:LCI393679 LME393675:LME393679 LWA393675:LWA393679 MFW393675:MFW393679 MPS393675:MPS393679 MZO393675:MZO393679 NJK393675:NJK393679 NTG393675:NTG393679 ODC393675:ODC393679 OMY393675:OMY393679 OWU393675:OWU393679 PGQ393675:PGQ393679 PQM393675:PQM393679 QAI393675:QAI393679 QKE393675:QKE393679 QUA393675:QUA393679 RDW393675:RDW393679 RNS393675:RNS393679 RXO393675:RXO393679 SHK393675:SHK393679 SRG393675:SRG393679 TBC393675:TBC393679 TKY393675:TKY393679 TUU393675:TUU393679 UEQ393675:UEQ393679 UOM393675:UOM393679 UYI393675:UYI393679 VIE393675:VIE393679 VSA393675:VSA393679 WBW393675:WBW393679 WLS393675:WLS393679 WVO393675:WVO393679 H459211:H459215 JC459211:JC459215 SY459211:SY459215 ACU459211:ACU459215 AMQ459211:AMQ459215 AWM459211:AWM459215 BGI459211:BGI459215 BQE459211:BQE459215 CAA459211:CAA459215 CJW459211:CJW459215 CTS459211:CTS459215 DDO459211:DDO459215 DNK459211:DNK459215 DXG459211:DXG459215 EHC459211:EHC459215 EQY459211:EQY459215 FAU459211:FAU459215 FKQ459211:FKQ459215 FUM459211:FUM459215 GEI459211:GEI459215 GOE459211:GOE459215 GYA459211:GYA459215 HHW459211:HHW459215 HRS459211:HRS459215 IBO459211:IBO459215 ILK459211:ILK459215 IVG459211:IVG459215 JFC459211:JFC459215 JOY459211:JOY459215 JYU459211:JYU459215 KIQ459211:KIQ459215 KSM459211:KSM459215 LCI459211:LCI459215 LME459211:LME459215 LWA459211:LWA459215 MFW459211:MFW459215 MPS459211:MPS459215 MZO459211:MZO459215 NJK459211:NJK459215 NTG459211:NTG459215 ODC459211:ODC459215 OMY459211:OMY459215 OWU459211:OWU459215 PGQ459211:PGQ459215 PQM459211:PQM459215 QAI459211:QAI459215 QKE459211:QKE459215 QUA459211:QUA459215 RDW459211:RDW459215 RNS459211:RNS459215 RXO459211:RXO459215 SHK459211:SHK459215 SRG459211:SRG459215 TBC459211:TBC459215 TKY459211:TKY459215 TUU459211:TUU459215 UEQ459211:UEQ459215 UOM459211:UOM459215 UYI459211:UYI459215 VIE459211:VIE459215 VSA459211:VSA459215 WBW459211:WBW459215 WLS459211:WLS459215 WVO459211:WVO459215 H524747:H524751 JC524747:JC524751 SY524747:SY524751 ACU524747:ACU524751 AMQ524747:AMQ524751 AWM524747:AWM524751 BGI524747:BGI524751 BQE524747:BQE524751 CAA524747:CAA524751 CJW524747:CJW524751 CTS524747:CTS524751 DDO524747:DDO524751 DNK524747:DNK524751 DXG524747:DXG524751 EHC524747:EHC524751 EQY524747:EQY524751 FAU524747:FAU524751 FKQ524747:FKQ524751 FUM524747:FUM524751 GEI524747:GEI524751 GOE524747:GOE524751 GYA524747:GYA524751 HHW524747:HHW524751 HRS524747:HRS524751 IBO524747:IBO524751 ILK524747:ILK524751 IVG524747:IVG524751 JFC524747:JFC524751 JOY524747:JOY524751 JYU524747:JYU524751 KIQ524747:KIQ524751 KSM524747:KSM524751 LCI524747:LCI524751 LME524747:LME524751 LWA524747:LWA524751 MFW524747:MFW524751 MPS524747:MPS524751 MZO524747:MZO524751 NJK524747:NJK524751 NTG524747:NTG524751 ODC524747:ODC524751 OMY524747:OMY524751 OWU524747:OWU524751 PGQ524747:PGQ524751 PQM524747:PQM524751 QAI524747:QAI524751 QKE524747:QKE524751 QUA524747:QUA524751 RDW524747:RDW524751 RNS524747:RNS524751 RXO524747:RXO524751 SHK524747:SHK524751 SRG524747:SRG524751 TBC524747:TBC524751 TKY524747:TKY524751 TUU524747:TUU524751 UEQ524747:UEQ524751 UOM524747:UOM524751 UYI524747:UYI524751 VIE524747:VIE524751 VSA524747:VSA524751 WBW524747:WBW524751 WLS524747:WLS524751 WVO524747:WVO524751 H590283:H590287 JC590283:JC590287 SY590283:SY590287 ACU590283:ACU590287 AMQ590283:AMQ590287 AWM590283:AWM590287 BGI590283:BGI590287 BQE590283:BQE590287 CAA590283:CAA590287 CJW590283:CJW590287 CTS590283:CTS590287 DDO590283:DDO590287 DNK590283:DNK590287 DXG590283:DXG590287 EHC590283:EHC590287 EQY590283:EQY590287 FAU590283:FAU590287 FKQ590283:FKQ590287 FUM590283:FUM590287 GEI590283:GEI590287 GOE590283:GOE590287 GYA590283:GYA590287 HHW590283:HHW590287 HRS590283:HRS590287 IBO590283:IBO590287 ILK590283:ILK590287 IVG590283:IVG590287 JFC590283:JFC590287 JOY590283:JOY590287 JYU590283:JYU590287 KIQ590283:KIQ590287 KSM590283:KSM590287 LCI590283:LCI590287 LME590283:LME590287 LWA590283:LWA590287 MFW590283:MFW590287 MPS590283:MPS590287 MZO590283:MZO590287 NJK590283:NJK590287 NTG590283:NTG590287 ODC590283:ODC590287 OMY590283:OMY590287 OWU590283:OWU590287 PGQ590283:PGQ590287 PQM590283:PQM590287 QAI590283:QAI590287 QKE590283:QKE590287 QUA590283:QUA590287 RDW590283:RDW590287 RNS590283:RNS590287 RXO590283:RXO590287 SHK590283:SHK590287 SRG590283:SRG590287 TBC590283:TBC590287 TKY590283:TKY590287 TUU590283:TUU590287 UEQ590283:UEQ590287 UOM590283:UOM590287 UYI590283:UYI590287 VIE590283:VIE590287 VSA590283:VSA590287 WBW590283:WBW590287 WLS590283:WLS590287 WVO590283:WVO590287 H655819:H655823 JC655819:JC655823 SY655819:SY655823 ACU655819:ACU655823 AMQ655819:AMQ655823 AWM655819:AWM655823 BGI655819:BGI655823 BQE655819:BQE655823 CAA655819:CAA655823 CJW655819:CJW655823 CTS655819:CTS655823 DDO655819:DDO655823 DNK655819:DNK655823 DXG655819:DXG655823 EHC655819:EHC655823 EQY655819:EQY655823 FAU655819:FAU655823 FKQ655819:FKQ655823 FUM655819:FUM655823 GEI655819:GEI655823 GOE655819:GOE655823 GYA655819:GYA655823 HHW655819:HHW655823 HRS655819:HRS655823 IBO655819:IBO655823 ILK655819:ILK655823 IVG655819:IVG655823 JFC655819:JFC655823 JOY655819:JOY655823 JYU655819:JYU655823 KIQ655819:KIQ655823 KSM655819:KSM655823 LCI655819:LCI655823 LME655819:LME655823 LWA655819:LWA655823 MFW655819:MFW655823 MPS655819:MPS655823 MZO655819:MZO655823 NJK655819:NJK655823 NTG655819:NTG655823 ODC655819:ODC655823 OMY655819:OMY655823 OWU655819:OWU655823 PGQ655819:PGQ655823 PQM655819:PQM655823 QAI655819:QAI655823 QKE655819:QKE655823 QUA655819:QUA655823 RDW655819:RDW655823 RNS655819:RNS655823 RXO655819:RXO655823 SHK655819:SHK655823 SRG655819:SRG655823 TBC655819:TBC655823 TKY655819:TKY655823 TUU655819:TUU655823 UEQ655819:UEQ655823 UOM655819:UOM655823 UYI655819:UYI655823 VIE655819:VIE655823 VSA655819:VSA655823 WBW655819:WBW655823 WLS655819:WLS655823 WVO655819:WVO655823 H721355:H721359 JC721355:JC721359 SY721355:SY721359 ACU721355:ACU721359 AMQ721355:AMQ721359 AWM721355:AWM721359 BGI721355:BGI721359 BQE721355:BQE721359 CAA721355:CAA721359 CJW721355:CJW721359 CTS721355:CTS721359 DDO721355:DDO721359 DNK721355:DNK721359 DXG721355:DXG721359 EHC721355:EHC721359 EQY721355:EQY721359 FAU721355:FAU721359 FKQ721355:FKQ721359 FUM721355:FUM721359 GEI721355:GEI721359 GOE721355:GOE721359 GYA721355:GYA721359 HHW721355:HHW721359 HRS721355:HRS721359 IBO721355:IBO721359 ILK721355:ILK721359 IVG721355:IVG721359 JFC721355:JFC721359 JOY721355:JOY721359 JYU721355:JYU721359 KIQ721355:KIQ721359 KSM721355:KSM721359 LCI721355:LCI721359 LME721355:LME721359 LWA721355:LWA721359 MFW721355:MFW721359 MPS721355:MPS721359 MZO721355:MZO721359 NJK721355:NJK721359 NTG721355:NTG721359 ODC721355:ODC721359 OMY721355:OMY721359 OWU721355:OWU721359 PGQ721355:PGQ721359 PQM721355:PQM721359 QAI721355:QAI721359 QKE721355:QKE721359 QUA721355:QUA721359 RDW721355:RDW721359 RNS721355:RNS721359 RXO721355:RXO721359 SHK721355:SHK721359 SRG721355:SRG721359 TBC721355:TBC721359 TKY721355:TKY721359 TUU721355:TUU721359 UEQ721355:UEQ721359 UOM721355:UOM721359 UYI721355:UYI721359 VIE721355:VIE721359 VSA721355:VSA721359 WBW721355:WBW721359 WLS721355:WLS721359 WVO721355:WVO721359 H786891:H786895 JC786891:JC786895 SY786891:SY786895 ACU786891:ACU786895 AMQ786891:AMQ786895 AWM786891:AWM786895 BGI786891:BGI786895 BQE786891:BQE786895 CAA786891:CAA786895 CJW786891:CJW786895 CTS786891:CTS786895 DDO786891:DDO786895 DNK786891:DNK786895 DXG786891:DXG786895 EHC786891:EHC786895 EQY786891:EQY786895 FAU786891:FAU786895 FKQ786891:FKQ786895 FUM786891:FUM786895 GEI786891:GEI786895 GOE786891:GOE786895 GYA786891:GYA786895 HHW786891:HHW786895 HRS786891:HRS786895 IBO786891:IBO786895 ILK786891:ILK786895 IVG786891:IVG786895 JFC786891:JFC786895 JOY786891:JOY786895 JYU786891:JYU786895 KIQ786891:KIQ786895 KSM786891:KSM786895 LCI786891:LCI786895 LME786891:LME786895 LWA786891:LWA786895 MFW786891:MFW786895 MPS786891:MPS786895 MZO786891:MZO786895 NJK786891:NJK786895 NTG786891:NTG786895 ODC786891:ODC786895 OMY786891:OMY786895 OWU786891:OWU786895 PGQ786891:PGQ786895 PQM786891:PQM786895 QAI786891:QAI786895 QKE786891:QKE786895 QUA786891:QUA786895 RDW786891:RDW786895 RNS786891:RNS786895 RXO786891:RXO786895 SHK786891:SHK786895 SRG786891:SRG786895 TBC786891:TBC786895 TKY786891:TKY786895 TUU786891:TUU786895 UEQ786891:UEQ786895 UOM786891:UOM786895 UYI786891:UYI786895 VIE786891:VIE786895 VSA786891:VSA786895 WBW786891:WBW786895 WLS786891:WLS786895 WVO786891:WVO786895 H852427:H852431 JC852427:JC852431 SY852427:SY852431 ACU852427:ACU852431 AMQ852427:AMQ852431 AWM852427:AWM852431 BGI852427:BGI852431 BQE852427:BQE852431 CAA852427:CAA852431 CJW852427:CJW852431 CTS852427:CTS852431 DDO852427:DDO852431 DNK852427:DNK852431 DXG852427:DXG852431 EHC852427:EHC852431 EQY852427:EQY852431 FAU852427:FAU852431 FKQ852427:FKQ852431 FUM852427:FUM852431 GEI852427:GEI852431 GOE852427:GOE852431 GYA852427:GYA852431 HHW852427:HHW852431 HRS852427:HRS852431 IBO852427:IBO852431 ILK852427:ILK852431 IVG852427:IVG852431 JFC852427:JFC852431 JOY852427:JOY852431 JYU852427:JYU852431 KIQ852427:KIQ852431 KSM852427:KSM852431 LCI852427:LCI852431 LME852427:LME852431 LWA852427:LWA852431 MFW852427:MFW852431 MPS852427:MPS852431 MZO852427:MZO852431 NJK852427:NJK852431 NTG852427:NTG852431 ODC852427:ODC852431 OMY852427:OMY852431 OWU852427:OWU852431 PGQ852427:PGQ852431 PQM852427:PQM852431 QAI852427:QAI852431 QKE852427:QKE852431 QUA852427:QUA852431 RDW852427:RDW852431 RNS852427:RNS852431 RXO852427:RXO852431 SHK852427:SHK852431 SRG852427:SRG852431 TBC852427:TBC852431 TKY852427:TKY852431 TUU852427:TUU852431 UEQ852427:UEQ852431 UOM852427:UOM852431 UYI852427:UYI852431 VIE852427:VIE852431 VSA852427:VSA852431 WBW852427:WBW852431 WLS852427:WLS852431 WVO852427:WVO852431 H917963:H917967 JC917963:JC917967 SY917963:SY917967 ACU917963:ACU917967 AMQ917963:AMQ917967 AWM917963:AWM917967 BGI917963:BGI917967 BQE917963:BQE917967 CAA917963:CAA917967 CJW917963:CJW917967 CTS917963:CTS917967 DDO917963:DDO917967 DNK917963:DNK917967 DXG917963:DXG917967 EHC917963:EHC917967 EQY917963:EQY917967 FAU917963:FAU917967 FKQ917963:FKQ917967 FUM917963:FUM917967 GEI917963:GEI917967 GOE917963:GOE917967 GYA917963:GYA917967 HHW917963:HHW917967 HRS917963:HRS917967 IBO917963:IBO917967 ILK917963:ILK917967 IVG917963:IVG917967 JFC917963:JFC917967 JOY917963:JOY917967 JYU917963:JYU917967 KIQ917963:KIQ917967 KSM917963:KSM917967 LCI917963:LCI917967 LME917963:LME917967 LWA917963:LWA917967 MFW917963:MFW917967 MPS917963:MPS917967 MZO917963:MZO917967 NJK917963:NJK917967 NTG917963:NTG917967 ODC917963:ODC917967 OMY917963:OMY917967 OWU917963:OWU917967 PGQ917963:PGQ917967 PQM917963:PQM917967 QAI917963:QAI917967 QKE917963:QKE917967 QUA917963:QUA917967 RDW917963:RDW917967 RNS917963:RNS917967 RXO917963:RXO917967 SHK917963:SHK917967 SRG917963:SRG917967 TBC917963:TBC917967 TKY917963:TKY917967 TUU917963:TUU917967 UEQ917963:UEQ917967 UOM917963:UOM917967 UYI917963:UYI917967 VIE917963:VIE917967 VSA917963:VSA917967 WBW917963:WBW917967 WLS917963:WLS917967 WVO917963:WVO917967 H983499:H983503 JC983499:JC983503 SY983499:SY983503 ACU983499:ACU983503 AMQ983499:AMQ983503 AWM983499:AWM983503 BGI983499:BGI983503 BQE983499:BQE983503 CAA983499:CAA983503 CJW983499:CJW983503 CTS983499:CTS983503 DDO983499:DDO983503 DNK983499:DNK983503 DXG983499:DXG983503 EHC983499:EHC983503 EQY983499:EQY983503 FAU983499:FAU983503 FKQ983499:FKQ983503 FUM983499:FUM983503 GEI983499:GEI983503 GOE983499:GOE983503 GYA983499:GYA983503 HHW983499:HHW983503 HRS983499:HRS983503 IBO983499:IBO983503 ILK983499:ILK983503 IVG983499:IVG983503 JFC983499:JFC983503 JOY983499:JOY983503 JYU983499:JYU983503 KIQ983499:KIQ983503 KSM983499:KSM983503 LCI983499:LCI983503 LME983499:LME983503 LWA983499:LWA983503 MFW983499:MFW983503 MPS983499:MPS983503 MZO983499:MZO983503 NJK983499:NJK983503 NTG983499:NTG983503 ODC983499:ODC983503 OMY983499:OMY983503 OWU983499:OWU983503 PGQ983499:PGQ983503 PQM983499:PQM983503 QAI983499:QAI983503 QKE983499:QKE983503 QUA983499:QUA983503 RDW983499:RDW983503 RNS983499:RNS983503 RXO983499:RXO983503 SHK983499:SHK983503 SRG983499:SRG983503 TBC983499:TBC983503 TKY983499:TKY983503 TUU983499:TUU983503 UEQ983499:UEQ983503 UOM983499:UOM983503 UYI983499:UYI983503 VIE983499:VIE983503 VSA983499:VSA983503 WBW983499:WBW983503 WLS983499:WLS983503 WVO983499:WVO983503 JC201:JC247 SY201:SY247 ACU201:ACU247 AMQ201:AMQ247 AWM201:AWM247 BGI201:BGI247 BQE201:BQE247 CAA201:CAA247 CJW201:CJW247 CTS201:CTS247 DDO201:DDO247 DNK201:DNK247 DXG201:DXG247 EHC201:EHC247 EQY201:EQY247 FAU201:FAU247 FKQ201:FKQ247 FUM201:FUM247 GEI201:GEI247 GOE201:GOE247 GYA201:GYA247 HHW201:HHW247 HRS201:HRS247 IBO201:IBO247 ILK201:ILK247 IVG201:IVG247 JFC201:JFC247 JOY201:JOY247 JYU201:JYU247 KIQ201:KIQ247 KSM201:KSM247 LCI201:LCI247 LME201:LME247 LWA201:LWA247 MFW201:MFW247 MPS201:MPS247 MZO201:MZO247 NJK201:NJK247 NTG201:NTG247 ODC201:ODC247 OMY201:OMY247 OWU201:OWU247 PGQ201:PGQ247 PQM201:PQM247 QAI201:QAI247 QKE201:QKE247 QUA201:QUA247 RDW201:RDW247 RNS201:RNS247 RXO201:RXO247 SHK201:SHK247 SRG201:SRG247 TBC201:TBC247 TKY201:TKY247 TUU201:TUU247 UEQ201:UEQ247 UOM201:UOM247 UYI201:UYI247 VIE201:VIE247 VSA201:VSA247 WBW201:WBW247 WLS201:WLS247 WVO201:WVO247 H410:H465 WVO305:WVO465 WLS305:WLS465 WBW305:WBW465 VSA305:VSA465 VIE305:VIE465 UYI305:UYI465 UOM305:UOM465 UEQ305:UEQ465 TUU305:TUU465 TKY305:TKY465 TBC305:TBC465 SRG305:SRG465 SHK305:SHK465 RXO305:RXO465 RNS305:RNS465 RDW305:RDW465 QUA305:QUA465 QKE305:QKE465 QAI305:QAI465 PQM305:PQM465 PGQ305:PGQ465 OWU305:OWU465 OMY305:OMY465 ODC305:ODC465 NTG305:NTG465 NJK305:NJK465 MZO305:MZO465 MPS305:MPS465 MFW305:MFW465 LWA305:LWA465 LME305:LME465 LCI305:LCI465 KSM305:KSM465 KIQ305:KIQ465 JYU305:JYU465 JOY305:JOY465 JFC305:JFC465 IVG305:IVG465 ILK305:ILK465 IBO305:IBO465 HRS305:HRS465 HHW305:HHW465 GYA305:GYA465 GOE305:GOE465 GEI305:GEI465 FUM305:FUM465 FKQ305:FKQ465 FAU305:FAU465 EQY305:EQY465 EHC305:EHC465 DXG305:DXG465 DNK305:DNK465 DDO305:DDO465 CTS305:CTS465 CJW305:CJW465 CAA305:CAA465 BQE305:BQE465 BGI305:BGI465 AWM305:AWM465 AMQ305:AMQ465 ACU305:ACU465 SY305:SY465 JC305:JC465 JC5:JC188 WVO5:WVO188 WLS5:WLS188 WBW5:WBW188 VSA5:VSA188 VIE5:VIE188 UYI5:UYI188 UOM5:UOM188 UEQ5:UEQ188 TUU5:TUU188 TKY5:TKY188 TBC5:TBC188 SRG5:SRG188 SHK5:SHK188 RXO5:RXO188 RNS5:RNS188 RDW5:RDW188 QUA5:QUA188 QKE5:QKE188 QAI5:QAI188 PQM5:PQM188 PGQ5:PGQ188 OWU5:OWU188 OMY5:OMY188 ODC5:ODC188 NTG5:NTG188 NJK5:NJK188 MZO5:MZO188 MPS5:MPS188 MFW5:MFW188 LWA5:LWA188 LME5:LME188 LCI5:LCI188 KSM5:KSM188 KIQ5:KIQ188 JYU5:JYU188 JOY5:JOY188 JFC5:JFC188 IVG5:IVG188 ILK5:ILK188 IBO5:IBO188 HRS5:HRS188 HHW5:HHW188 GYA5:GYA188 GOE5:GOE188 GEI5:GEI188 FUM5:FUM188 FKQ5:FKQ188 FAU5:FAU188 EQY5:EQY188 EHC5:EHC188 DXG5:DXG188 DNK5:DNK188 DDO5:DDO188 CTS5:CTS188 CJW5:CJW188 CAA5:CAA188 BQE5:BQE188 BGI5:BGI188 AWM5:AWM188 AMQ5:AMQ188 ACU5:ACU188 SY5:SY188 H5:H394">
      <formula1>"일반경쟁, 제한경쟁, 지명경쟁, 수의계약, 대안, 턴키, 기술제안"</formula1>
    </dataValidation>
    <dataValidation type="list" allowBlank="1" showInputMessage="1" showErrorMessage="1" sqref="G65995:G65999 JB65995:JB65999 SX65995:SX65999 ACT65995:ACT65999 AMP65995:AMP65999 AWL65995:AWL65999 BGH65995:BGH65999 BQD65995:BQD65999 BZZ65995:BZZ65999 CJV65995:CJV65999 CTR65995:CTR65999 DDN65995:DDN65999 DNJ65995:DNJ65999 DXF65995:DXF65999 EHB65995:EHB65999 EQX65995:EQX65999 FAT65995:FAT65999 FKP65995:FKP65999 FUL65995:FUL65999 GEH65995:GEH65999 GOD65995:GOD65999 GXZ65995:GXZ65999 HHV65995:HHV65999 HRR65995:HRR65999 IBN65995:IBN65999 ILJ65995:ILJ65999 IVF65995:IVF65999 JFB65995:JFB65999 JOX65995:JOX65999 JYT65995:JYT65999 KIP65995:KIP65999 KSL65995:KSL65999 LCH65995:LCH65999 LMD65995:LMD65999 LVZ65995:LVZ65999 MFV65995:MFV65999 MPR65995:MPR65999 MZN65995:MZN65999 NJJ65995:NJJ65999 NTF65995:NTF65999 ODB65995:ODB65999 OMX65995:OMX65999 OWT65995:OWT65999 PGP65995:PGP65999 PQL65995:PQL65999 QAH65995:QAH65999 QKD65995:QKD65999 QTZ65995:QTZ65999 RDV65995:RDV65999 RNR65995:RNR65999 RXN65995:RXN65999 SHJ65995:SHJ65999 SRF65995:SRF65999 TBB65995:TBB65999 TKX65995:TKX65999 TUT65995:TUT65999 UEP65995:UEP65999 UOL65995:UOL65999 UYH65995:UYH65999 VID65995:VID65999 VRZ65995:VRZ65999 WBV65995:WBV65999 WLR65995:WLR65999 WVN65995:WVN65999 G131531:G131535 JB131531:JB131535 SX131531:SX131535 ACT131531:ACT131535 AMP131531:AMP131535 AWL131531:AWL131535 BGH131531:BGH131535 BQD131531:BQD131535 BZZ131531:BZZ131535 CJV131531:CJV131535 CTR131531:CTR131535 DDN131531:DDN131535 DNJ131531:DNJ131535 DXF131531:DXF131535 EHB131531:EHB131535 EQX131531:EQX131535 FAT131531:FAT131535 FKP131531:FKP131535 FUL131531:FUL131535 GEH131531:GEH131535 GOD131531:GOD131535 GXZ131531:GXZ131535 HHV131531:HHV131535 HRR131531:HRR131535 IBN131531:IBN131535 ILJ131531:ILJ131535 IVF131531:IVF131535 JFB131531:JFB131535 JOX131531:JOX131535 JYT131531:JYT131535 KIP131531:KIP131535 KSL131531:KSL131535 LCH131531:LCH131535 LMD131531:LMD131535 LVZ131531:LVZ131535 MFV131531:MFV131535 MPR131531:MPR131535 MZN131531:MZN131535 NJJ131531:NJJ131535 NTF131531:NTF131535 ODB131531:ODB131535 OMX131531:OMX131535 OWT131531:OWT131535 PGP131531:PGP131535 PQL131531:PQL131535 QAH131531:QAH131535 QKD131531:QKD131535 QTZ131531:QTZ131535 RDV131531:RDV131535 RNR131531:RNR131535 RXN131531:RXN131535 SHJ131531:SHJ131535 SRF131531:SRF131535 TBB131531:TBB131535 TKX131531:TKX131535 TUT131531:TUT131535 UEP131531:UEP131535 UOL131531:UOL131535 UYH131531:UYH131535 VID131531:VID131535 VRZ131531:VRZ131535 WBV131531:WBV131535 WLR131531:WLR131535 WVN131531:WVN131535 G197067:G197071 JB197067:JB197071 SX197067:SX197071 ACT197067:ACT197071 AMP197067:AMP197071 AWL197067:AWL197071 BGH197067:BGH197071 BQD197067:BQD197071 BZZ197067:BZZ197071 CJV197067:CJV197071 CTR197067:CTR197071 DDN197067:DDN197071 DNJ197067:DNJ197071 DXF197067:DXF197071 EHB197067:EHB197071 EQX197067:EQX197071 FAT197067:FAT197071 FKP197067:FKP197071 FUL197067:FUL197071 GEH197067:GEH197071 GOD197067:GOD197071 GXZ197067:GXZ197071 HHV197067:HHV197071 HRR197067:HRR197071 IBN197067:IBN197071 ILJ197067:ILJ197071 IVF197067:IVF197071 JFB197067:JFB197071 JOX197067:JOX197071 JYT197067:JYT197071 KIP197067:KIP197071 KSL197067:KSL197071 LCH197067:LCH197071 LMD197067:LMD197071 LVZ197067:LVZ197071 MFV197067:MFV197071 MPR197067:MPR197071 MZN197067:MZN197071 NJJ197067:NJJ197071 NTF197067:NTF197071 ODB197067:ODB197071 OMX197067:OMX197071 OWT197067:OWT197071 PGP197067:PGP197071 PQL197067:PQL197071 QAH197067:QAH197071 QKD197067:QKD197071 QTZ197067:QTZ197071 RDV197067:RDV197071 RNR197067:RNR197071 RXN197067:RXN197071 SHJ197067:SHJ197071 SRF197067:SRF197071 TBB197067:TBB197071 TKX197067:TKX197071 TUT197067:TUT197071 UEP197067:UEP197071 UOL197067:UOL197071 UYH197067:UYH197071 VID197067:VID197071 VRZ197067:VRZ197071 WBV197067:WBV197071 WLR197067:WLR197071 WVN197067:WVN197071 G262603:G262607 JB262603:JB262607 SX262603:SX262607 ACT262603:ACT262607 AMP262603:AMP262607 AWL262603:AWL262607 BGH262603:BGH262607 BQD262603:BQD262607 BZZ262603:BZZ262607 CJV262603:CJV262607 CTR262603:CTR262607 DDN262603:DDN262607 DNJ262603:DNJ262607 DXF262603:DXF262607 EHB262603:EHB262607 EQX262603:EQX262607 FAT262603:FAT262607 FKP262603:FKP262607 FUL262603:FUL262607 GEH262603:GEH262607 GOD262603:GOD262607 GXZ262603:GXZ262607 HHV262603:HHV262607 HRR262603:HRR262607 IBN262603:IBN262607 ILJ262603:ILJ262607 IVF262603:IVF262607 JFB262603:JFB262607 JOX262603:JOX262607 JYT262603:JYT262607 KIP262603:KIP262607 KSL262603:KSL262607 LCH262603:LCH262607 LMD262603:LMD262607 LVZ262603:LVZ262607 MFV262603:MFV262607 MPR262603:MPR262607 MZN262603:MZN262607 NJJ262603:NJJ262607 NTF262603:NTF262607 ODB262603:ODB262607 OMX262603:OMX262607 OWT262603:OWT262607 PGP262603:PGP262607 PQL262603:PQL262607 QAH262603:QAH262607 QKD262603:QKD262607 QTZ262603:QTZ262607 RDV262603:RDV262607 RNR262603:RNR262607 RXN262603:RXN262607 SHJ262603:SHJ262607 SRF262603:SRF262607 TBB262603:TBB262607 TKX262603:TKX262607 TUT262603:TUT262607 UEP262603:UEP262607 UOL262603:UOL262607 UYH262603:UYH262607 VID262603:VID262607 VRZ262603:VRZ262607 WBV262603:WBV262607 WLR262603:WLR262607 WVN262603:WVN262607 G328139:G328143 JB328139:JB328143 SX328139:SX328143 ACT328139:ACT328143 AMP328139:AMP328143 AWL328139:AWL328143 BGH328139:BGH328143 BQD328139:BQD328143 BZZ328139:BZZ328143 CJV328139:CJV328143 CTR328139:CTR328143 DDN328139:DDN328143 DNJ328139:DNJ328143 DXF328139:DXF328143 EHB328139:EHB328143 EQX328139:EQX328143 FAT328139:FAT328143 FKP328139:FKP328143 FUL328139:FUL328143 GEH328139:GEH328143 GOD328139:GOD328143 GXZ328139:GXZ328143 HHV328139:HHV328143 HRR328139:HRR328143 IBN328139:IBN328143 ILJ328139:ILJ328143 IVF328139:IVF328143 JFB328139:JFB328143 JOX328139:JOX328143 JYT328139:JYT328143 KIP328139:KIP328143 KSL328139:KSL328143 LCH328139:LCH328143 LMD328139:LMD328143 LVZ328139:LVZ328143 MFV328139:MFV328143 MPR328139:MPR328143 MZN328139:MZN328143 NJJ328139:NJJ328143 NTF328139:NTF328143 ODB328139:ODB328143 OMX328139:OMX328143 OWT328139:OWT328143 PGP328139:PGP328143 PQL328139:PQL328143 QAH328139:QAH328143 QKD328139:QKD328143 QTZ328139:QTZ328143 RDV328139:RDV328143 RNR328139:RNR328143 RXN328139:RXN328143 SHJ328139:SHJ328143 SRF328139:SRF328143 TBB328139:TBB328143 TKX328139:TKX328143 TUT328139:TUT328143 UEP328139:UEP328143 UOL328139:UOL328143 UYH328139:UYH328143 VID328139:VID328143 VRZ328139:VRZ328143 WBV328139:WBV328143 WLR328139:WLR328143 WVN328139:WVN328143 G393675:G393679 JB393675:JB393679 SX393675:SX393679 ACT393675:ACT393679 AMP393675:AMP393679 AWL393675:AWL393679 BGH393675:BGH393679 BQD393675:BQD393679 BZZ393675:BZZ393679 CJV393675:CJV393679 CTR393675:CTR393679 DDN393675:DDN393679 DNJ393675:DNJ393679 DXF393675:DXF393679 EHB393675:EHB393679 EQX393675:EQX393679 FAT393675:FAT393679 FKP393675:FKP393679 FUL393675:FUL393679 GEH393675:GEH393679 GOD393675:GOD393679 GXZ393675:GXZ393679 HHV393675:HHV393679 HRR393675:HRR393679 IBN393675:IBN393679 ILJ393675:ILJ393679 IVF393675:IVF393679 JFB393675:JFB393679 JOX393675:JOX393679 JYT393675:JYT393679 KIP393675:KIP393679 KSL393675:KSL393679 LCH393675:LCH393679 LMD393675:LMD393679 LVZ393675:LVZ393679 MFV393675:MFV393679 MPR393675:MPR393679 MZN393675:MZN393679 NJJ393675:NJJ393679 NTF393675:NTF393679 ODB393675:ODB393679 OMX393675:OMX393679 OWT393675:OWT393679 PGP393675:PGP393679 PQL393675:PQL393679 QAH393675:QAH393679 QKD393675:QKD393679 QTZ393675:QTZ393679 RDV393675:RDV393679 RNR393675:RNR393679 RXN393675:RXN393679 SHJ393675:SHJ393679 SRF393675:SRF393679 TBB393675:TBB393679 TKX393675:TKX393679 TUT393675:TUT393679 UEP393675:UEP393679 UOL393675:UOL393679 UYH393675:UYH393679 VID393675:VID393679 VRZ393675:VRZ393679 WBV393675:WBV393679 WLR393675:WLR393679 WVN393675:WVN393679 G459211:G459215 JB459211:JB459215 SX459211:SX459215 ACT459211:ACT459215 AMP459211:AMP459215 AWL459211:AWL459215 BGH459211:BGH459215 BQD459211:BQD459215 BZZ459211:BZZ459215 CJV459211:CJV459215 CTR459211:CTR459215 DDN459211:DDN459215 DNJ459211:DNJ459215 DXF459211:DXF459215 EHB459211:EHB459215 EQX459211:EQX459215 FAT459211:FAT459215 FKP459211:FKP459215 FUL459211:FUL459215 GEH459211:GEH459215 GOD459211:GOD459215 GXZ459211:GXZ459215 HHV459211:HHV459215 HRR459211:HRR459215 IBN459211:IBN459215 ILJ459211:ILJ459215 IVF459211:IVF459215 JFB459211:JFB459215 JOX459211:JOX459215 JYT459211:JYT459215 KIP459211:KIP459215 KSL459211:KSL459215 LCH459211:LCH459215 LMD459211:LMD459215 LVZ459211:LVZ459215 MFV459211:MFV459215 MPR459211:MPR459215 MZN459211:MZN459215 NJJ459211:NJJ459215 NTF459211:NTF459215 ODB459211:ODB459215 OMX459211:OMX459215 OWT459211:OWT459215 PGP459211:PGP459215 PQL459211:PQL459215 QAH459211:QAH459215 QKD459211:QKD459215 QTZ459211:QTZ459215 RDV459211:RDV459215 RNR459211:RNR459215 RXN459211:RXN459215 SHJ459211:SHJ459215 SRF459211:SRF459215 TBB459211:TBB459215 TKX459211:TKX459215 TUT459211:TUT459215 UEP459211:UEP459215 UOL459211:UOL459215 UYH459211:UYH459215 VID459211:VID459215 VRZ459211:VRZ459215 WBV459211:WBV459215 WLR459211:WLR459215 WVN459211:WVN459215 G524747:G524751 JB524747:JB524751 SX524747:SX524751 ACT524747:ACT524751 AMP524747:AMP524751 AWL524747:AWL524751 BGH524747:BGH524751 BQD524747:BQD524751 BZZ524747:BZZ524751 CJV524747:CJV524751 CTR524747:CTR524751 DDN524747:DDN524751 DNJ524747:DNJ524751 DXF524747:DXF524751 EHB524747:EHB524751 EQX524747:EQX524751 FAT524747:FAT524751 FKP524747:FKP524751 FUL524747:FUL524751 GEH524747:GEH524751 GOD524747:GOD524751 GXZ524747:GXZ524751 HHV524747:HHV524751 HRR524747:HRR524751 IBN524747:IBN524751 ILJ524747:ILJ524751 IVF524747:IVF524751 JFB524747:JFB524751 JOX524747:JOX524751 JYT524747:JYT524751 KIP524747:KIP524751 KSL524747:KSL524751 LCH524747:LCH524751 LMD524747:LMD524751 LVZ524747:LVZ524751 MFV524747:MFV524751 MPR524747:MPR524751 MZN524747:MZN524751 NJJ524747:NJJ524751 NTF524747:NTF524751 ODB524747:ODB524751 OMX524747:OMX524751 OWT524747:OWT524751 PGP524747:PGP524751 PQL524747:PQL524751 QAH524747:QAH524751 QKD524747:QKD524751 QTZ524747:QTZ524751 RDV524747:RDV524751 RNR524747:RNR524751 RXN524747:RXN524751 SHJ524747:SHJ524751 SRF524747:SRF524751 TBB524747:TBB524751 TKX524747:TKX524751 TUT524747:TUT524751 UEP524747:UEP524751 UOL524747:UOL524751 UYH524747:UYH524751 VID524747:VID524751 VRZ524747:VRZ524751 WBV524747:WBV524751 WLR524747:WLR524751 WVN524747:WVN524751 G590283:G590287 JB590283:JB590287 SX590283:SX590287 ACT590283:ACT590287 AMP590283:AMP590287 AWL590283:AWL590287 BGH590283:BGH590287 BQD590283:BQD590287 BZZ590283:BZZ590287 CJV590283:CJV590287 CTR590283:CTR590287 DDN590283:DDN590287 DNJ590283:DNJ590287 DXF590283:DXF590287 EHB590283:EHB590287 EQX590283:EQX590287 FAT590283:FAT590287 FKP590283:FKP590287 FUL590283:FUL590287 GEH590283:GEH590287 GOD590283:GOD590287 GXZ590283:GXZ590287 HHV590283:HHV590287 HRR590283:HRR590287 IBN590283:IBN590287 ILJ590283:ILJ590287 IVF590283:IVF590287 JFB590283:JFB590287 JOX590283:JOX590287 JYT590283:JYT590287 KIP590283:KIP590287 KSL590283:KSL590287 LCH590283:LCH590287 LMD590283:LMD590287 LVZ590283:LVZ590287 MFV590283:MFV590287 MPR590283:MPR590287 MZN590283:MZN590287 NJJ590283:NJJ590287 NTF590283:NTF590287 ODB590283:ODB590287 OMX590283:OMX590287 OWT590283:OWT590287 PGP590283:PGP590287 PQL590283:PQL590287 QAH590283:QAH590287 QKD590283:QKD590287 QTZ590283:QTZ590287 RDV590283:RDV590287 RNR590283:RNR590287 RXN590283:RXN590287 SHJ590283:SHJ590287 SRF590283:SRF590287 TBB590283:TBB590287 TKX590283:TKX590287 TUT590283:TUT590287 UEP590283:UEP590287 UOL590283:UOL590287 UYH590283:UYH590287 VID590283:VID590287 VRZ590283:VRZ590287 WBV590283:WBV590287 WLR590283:WLR590287 WVN590283:WVN590287 G655819:G655823 JB655819:JB655823 SX655819:SX655823 ACT655819:ACT655823 AMP655819:AMP655823 AWL655819:AWL655823 BGH655819:BGH655823 BQD655819:BQD655823 BZZ655819:BZZ655823 CJV655819:CJV655823 CTR655819:CTR655823 DDN655819:DDN655823 DNJ655819:DNJ655823 DXF655819:DXF655823 EHB655819:EHB655823 EQX655819:EQX655823 FAT655819:FAT655823 FKP655819:FKP655823 FUL655819:FUL655823 GEH655819:GEH655823 GOD655819:GOD655823 GXZ655819:GXZ655823 HHV655819:HHV655823 HRR655819:HRR655823 IBN655819:IBN655823 ILJ655819:ILJ655823 IVF655819:IVF655823 JFB655819:JFB655823 JOX655819:JOX655823 JYT655819:JYT655823 KIP655819:KIP655823 KSL655819:KSL655823 LCH655819:LCH655823 LMD655819:LMD655823 LVZ655819:LVZ655823 MFV655819:MFV655823 MPR655819:MPR655823 MZN655819:MZN655823 NJJ655819:NJJ655823 NTF655819:NTF655823 ODB655819:ODB655823 OMX655819:OMX655823 OWT655819:OWT655823 PGP655819:PGP655823 PQL655819:PQL655823 QAH655819:QAH655823 QKD655819:QKD655823 QTZ655819:QTZ655823 RDV655819:RDV655823 RNR655819:RNR655823 RXN655819:RXN655823 SHJ655819:SHJ655823 SRF655819:SRF655823 TBB655819:TBB655823 TKX655819:TKX655823 TUT655819:TUT655823 UEP655819:UEP655823 UOL655819:UOL655823 UYH655819:UYH655823 VID655819:VID655823 VRZ655819:VRZ655823 WBV655819:WBV655823 WLR655819:WLR655823 WVN655819:WVN655823 G721355:G721359 JB721355:JB721359 SX721355:SX721359 ACT721355:ACT721359 AMP721355:AMP721359 AWL721355:AWL721359 BGH721355:BGH721359 BQD721355:BQD721359 BZZ721355:BZZ721359 CJV721355:CJV721359 CTR721355:CTR721359 DDN721355:DDN721359 DNJ721355:DNJ721359 DXF721355:DXF721359 EHB721355:EHB721359 EQX721355:EQX721359 FAT721355:FAT721359 FKP721355:FKP721359 FUL721355:FUL721359 GEH721355:GEH721359 GOD721355:GOD721359 GXZ721355:GXZ721359 HHV721355:HHV721359 HRR721355:HRR721359 IBN721355:IBN721359 ILJ721355:ILJ721359 IVF721355:IVF721359 JFB721355:JFB721359 JOX721355:JOX721359 JYT721355:JYT721359 KIP721355:KIP721359 KSL721355:KSL721359 LCH721355:LCH721359 LMD721355:LMD721359 LVZ721355:LVZ721359 MFV721355:MFV721359 MPR721355:MPR721359 MZN721355:MZN721359 NJJ721355:NJJ721359 NTF721355:NTF721359 ODB721355:ODB721359 OMX721355:OMX721359 OWT721355:OWT721359 PGP721355:PGP721359 PQL721355:PQL721359 QAH721355:QAH721359 QKD721355:QKD721359 QTZ721355:QTZ721359 RDV721355:RDV721359 RNR721355:RNR721359 RXN721355:RXN721359 SHJ721355:SHJ721359 SRF721355:SRF721359 TBB721355:TBB721359 TKX721355:TKX721359 TUT721355:TUT721359 UEP721355:UEP721359 UOL721355:UOL721359 UYH721355:UYH721359 VID721355:VID721359 VRZ721355:VRZ721359 WBV721355:WBV721359 WLR721355:WLR721359 WVN721355:WVN721359 G786891:G786895 JB786891:JB786895 SX786891:SX786895 ACT786891:ACT786895 AMP786891:AMP786895 AWL786891:AWL786895 BGH786891:BGH786895 BQD786891:BQD786895 BZZ786891:BZZ786895 CJV786891:CJV786895 CTR786891:CTR786895 DDN786891:DDN786895 DNJ786891:DNJ786895 DXF786891:DXF786895 EHB786891:EHB786895 EQX786891:EQX786895 FAT786891:FAT786895 FKP786891:FKP786895 FUL786891:FUL786895 GEH786891:GEH786895 GOD786891:GOD786895 GXZ786891:GXZ786895 HHV786891:HHV786895 HRR786891:HRR786895 IBN786891:IBN786895 ILJ786891:ILJ786895 IVF786891:IVF786895 JFB786891:JFB786895 JOX786891:JOX786895 JYT786891:JYT786895 KIP786891:KIP786895 KSL786891:KSL786895 LCH786891:LCH786895 LMD786891:LMD786895 LVZ786891:LVZ786895 MFV786891:MFV786895 MPR786891:MPR786895 MZN786891:MZN786895 NJJ786891:NJJ786895 NTF786891:NTF786895 ODB786891:ODB786895 OMX786891:OMX786895 OWT786891:OWT786895 PGP786891:PGP786895 PQL786891:PQL786895 QAH786891:QAH786895 QKD786891:QKD786895 QTZ786891:QTZ786895 RDV786891:RDV786895 RNR786891:RNR786895 RXN786891:RXN786895 SHJ786891:SHJ786895 SRF786891:SRF786895 TBB786891:TBB786895 TKX786891:TKX786895 TUT786891:TUT786895 UEP786891:UEP786895 UOL786891:UOL786895 UYH786891:UYH786895 VID786891:VID786895 VRZ786891:VRZ786895 WBV786891:WBV786895 WLR786891:WLR786895 WVN786891:WVN786895 G852427:G852431 JB852427:JB852431 SX852427:SX852431 ACT852427:ACT852431 AMP852427:AMP852431 AWL852427:AWL852431 BGH852427:BGH852431 BQD852427:BQD852431 BZZ852427:BZZ852431 CJV852427:CJV852431 CTR852427:CTR852431 DDN852427:DDN852431 DNJ852427:DNJ852431 DXF852427:DXF852431 EHB852427:EHB852431 EQX852427:EQX852431 FAT852427:FAT852431 FKP852427:FKP852431 FUL852427:FUL852431 GEH852427:GEH852431 GOD852427:GOD852431 GXZ852427:GXZ852431 HHV852427:HHV852431 HRR852427:HRR852431 IBN852427:IBN852431 ILJ852427:ILJ852431 IVF852427:IVF852431 JFB852427:JFB852431 JOX852427:JOX852431 JYT852427:JYT852431 KIP852427:KIP852431 KSL852427:KSL852431 LCH852427:LCH852431 LMD852427:LMD852431 LVZ852427:LVZ852431 MFV852427:MFV852431 MPR852427:MPR852431 MZN852427:MZN852431 NJJ852427:NJJ852431 NTF852427:NTF852431 ODB852427:ODB852431 OMX852427:OMX852431 OWT852427:OWT852431 PGP852427:PGP852431 PQL852427:PQL852431 QAH852427:QAH852431 QKD852427:QKD852431 QTZ852427:QTZ852431 RDV852427:RDV852431 RNR852427:RNR852431 RXN852427:RXN852431 SHJ852427:SHJ852431 SRF852427:SRF852431 TBB852427:TBB852431 TKX852427:TKX852431 TUT852427:TUT852431 UEP852427:UEP852431 UOL852427:UOL852431 UYH852427:UYH852431 VID852427:VID852431 VRZ852427:VRZ852431 WBV852427:WBV852431 WLR852427:WLR852431 WVN852427:WVN852431 G917963:G917967 JB917963:JB917967 SX917963:SX917967 ACT917963:ACT917967 AMP917963:AMP917967 AWL917963:AWL917967 BGH917963:BGH917967 BQD917963:BQD917967 BZZ917963:BZZ917967 CJV917963:CJV917967 CTR917963:CTR917967 DDN917963:DDN917967 DNJ917963:DNJ917967 DXF917963:DXF917967 EHB917963:EHB917967 EQX917963:EQX917967 FAT917963:FAT917967 FKP917963:FKP917967 FUL917963:FUL917967 GEH917963:GEH917967 GOD917963:GOD917967 GXZ917963:GXZ917967 HHV917963:HHV917967 HRR917963:HRR917967 IBN917963:IBN917967 ILJ917963:ILJ917967 IVF917963:IVF917967 JFB917963:JFB917967 JOX917963:JOX917967 JYT917963:JYT917967 KIP917963:KIP917967 KSL917963:KSL917967 LCH917963:LCH917967 LMD917963:LMD917967 LVZ917963:LVZ917967 MFV917963:MFV917967 MPR917963:MPR917967 MZN917963:MZN917967 NJJ917963:NJJ917967 NTF917963:NTF917967 ODB917963:ODB917967 OMX917963:OMX917967 OWT917963:OWT917967 PGP917963:PGP917967 PQL917963:PQL917967 QAH917963:QAH917967 QKD917963:QKD917967 QTZ917963:QTZ917967 RDV917963:RDV917967 RNR917963:RNR917967 RXN917963:RXN917967 SHJ917963:SHJ917967 SRF917963:SRF917967 TBB917963:TBB917967 TKX917963:TKX917967 TUT917963:TUT917967 UEP917963:UEP917967 UOL917963:UOL917967 UYH917963:UYH917967 VID917963:VID917967 VRZ917963:VRZ917967 WBV917963:WBV917967 WLR917963:WLR917967 WVN917963:WVN917967 G983499:G983503 JB983499:JB983503 SX983499:SX983503 ACT983499:ACT983503 AMP983499:AMP983503 AWL983499:AWL983503 BGH983499:BGH983503 BQD983499:BQD983503 BZZ983499:BZZ983503 CJV983499:CJV983503 CTR983499:CTR983503 DDN983499:DDN983503 DNJ983499:DNJ983503 DXF983499:DXF983503 EHB983499:EHB983503 EQX983499:EQX983503 FAT983499:FAT983503 FKP983499:FKP983503 FUL983499:FUL983503 GEH983499:GEH983503 GOD983499:GOD983503 GXZ983499:GXZ983503 HHV983499:HHV983503 HRR983499:HRR983503 IBN983499:IBN983503 ILJ983499:ILJ983503 IVF983499:IVF983503 JFB983499:JFB983503 JOX983499:JOX983503 JYT983499:JYT983503 KIP983499:KIP983503 KSL983499:KSL983503 LCH983499:LCH983503 LMD983499:LMD983503 LVZ983499:LVZ983503 MFV983499:MFV983503 MPR983499:MPR983503 MZN983499:MZN983503 NJJ983499:NJJ983503 NTF983499:NTF983503 ODB983499:ODB983503 OMX983499:OMX983503 OWT983499:OWT983503 PGP983499:PGP983503 PQL983499:PQL983503 QAH983499:QAH983503 QKD983499:QKD983503 QTZ983499:QTZ983503 RDV983499:RDV983503 RNR983499:RNR983503 RXN983499:RXN983503 SHJ983499:SHJ983503 SRF983499:SRF983503 TBB983499:TBB983503 TKX983499:TKX983503 TUT983499:TUT983503 UEP983499:UEP983503 UOL983499:UOL983503 UYH983499:UYH983503 VID983499:VID983503 VRZ983499:VRZ983503 WBV983499:WBV983503 WLR983499:WLR983503 WVN983499:WVN983503 JB201:JB247 SX201:SX247 ACT201:ACT247 AMP201:AMP247 AWL201:AWL247 BGH201:BGH247 BQD201:BQD247 BZZ201:BZZ247 CJV201:CJV247 CTR201:CTR247 DDN201:DDN247 DNJ201:DNJ247 DXF201:DXF247 EHB201:EHB247 EQX201:EQX247 FAT201:FAT247 FKP201:FKP247 FUL201:FUL247 GEH201:GEH247 GOD201:GOD247 GXZ201:GXZ247 HHV201:HHV247 HRR201:HRR247 IBN201:IBN247 ILJ201:ILJ247 IVF201:IVF247 JFB201:JFB247 JOX201:JOX247 JYT201:JYT247 KIP201:KIP247 KSL201:KSL247 LCH201:LCH247 LMD201:LMD247 LVZ201:LVZ247 MFV201:MFV247 MPR201:MPR247 MZN201:MZN247 NJJ201:NJJ247 NTF201:NTF247 ODB201:ODB247 OMX201:OMX247 OWT201:OWT247 PGP201:PGP247 PQL201:PQL247 QAH201:QAH247 QKD201:QKD247 QTZ201:QTZ247 RDV201:RDV247 RNR201:RNR247 RXN201:RXN247 SHJ201:SHJ247 SRF201:SRF247 TBB201:TBB247 TKX201:TKX247 TUT201:TUT247 UEP201:UEP247 UOL201:UOL247 UYH201:UYH247 VID201:VID247 VRZ201:VRZ247 WBV201:WBV247 WLR201:WLR247 WVN201:WVN247 SX305:SX465 JB305:JB465 G305:G465 WVN305:WVN465 WLR305:WLR465 WBV305:WBV465 VRZ305:VRZ465 VID305:VID465 UYH305:UYH465 UOL305:UOL465 UEP305:UEP465 TUT305:TUT465 TKX305:TKX465 TBB305:TBB465 SRF305:SRF465 SHJ305:SHJ465 RXN305:RXN465 RNR305:RNR465 RDV305:RDV465 QTZ305:QTZ465 QKD305:QKD465 QAH305:QAH465 PQL305:PQL465 PGP305:PGP465 OWT305:OWT465 OMX305:OMX465 ODB305:ODB465 NTF305:NTF465 NJJ305:NJJ465 MZN305:MZN465 MPR305:MPR465 MFV305:MFV465 LVZ305:LVZ465 LMD305:LMD465 LCH305:LCH465 KSL305:KSL465 KIP305:KIP465 JYT305:JYT465 JOX305:JOX465 JFB305:JFB465 IVF305:IVF465 ILJ305:ILJ465 IBN305:IBN465 HRR305:HRR465 HHV305:HHV465 GXZ305:GXZ465 GOD305:GOD465 GEH305:GEH465 FUL305:FUL465 FKP305:FKP465 FAT305:FAT465 EQX305:EQX465 EHB305:EHB465 DXF305:DXF465 DNJ305:DNJ465 DDN305:DDN465 CTR305:CTR465 CJV305:CJV465 BZZ305:BZZ465 BQD305:BQD465 BGH305:BGH465 AWL305:AWL465 AMP305:AMP465 ACT305:ACT465 G5:G280 WVN5:WVN188 WLR5:WLR188 WBV5:WBV188 VRZ5:VRZ188 VID5:VID188 UYH5:UYH188 UOL5:UOL188 UEP5:UEP188 TUT5:TUT188 TKX5:TKX188 TBB5:TBB188 SRF5:SRF188 SHJ5:SHJ188 RXN5:RXN188 RNR5:RNR188 RDV5:RDV188 QTZ5:QTZ188 QKD5:QKD188 QAH5:QAH188 PQL5:PQL188 PGP5:PGP188 OWT5:OWT188 OMX5:OMX188 ODB5:ODB188 NTF5:NTF188 NJJ5:NJJ188 MZN5:MZN188 MPR5:MPR188 MFV5:MFV188 LVZ5:LVZ188 LMD5:LMD188 LCH5:LCH188 KSL5:KSL188 KIP5:KIP188 JYT5:JYT188 JOX5:JOX188 JFB5:JFB188 IVF5:IVF188 ILJ5:ILJ188 IBN5:IBN188 HRR5:HRR188 HHV5:HHV188 GXZ5:GXZ188 GOD5:GOD188 GEH5:GEH188 FUL5:FUL188 FKP5:FKP188 FAT5:FAT188 EQX5:EQX188 EHB5:EHB188 DXF5:DXF188 DNJ5:DNJ188 DDN5:DDN188 CTR5:CTR188 CJV5:CJV188 BZZ5:BZZ188 BQD5:BQD188 BGH5:BGH188 AWL5:AWL188 AMP5:AMP188 ACT5:ACT188 SX5:SX188 JB5:JB188">
      <formula1>"토건,토목,건축,전문,전기,통신,소방,기타"</formula1>
    </dataValidation>
    <dataValidation type="textLength" operator="lessThanOrEqual" allowBlank="1" showInputMessage="1" showErrorMessage="1" sqref="O65995 JK65995 TG65995 ADC65995 AMY65995 AWU65995 BGQ65995 BQM65995 CAI65995 CKE65995 CUA65995 DDW65995 DNS65995 DXO65995 EHK65995 ERG65995 FBC65995 FKY65995 FUU65995 GEQ65995 GOM65995 GYI65995 HIE65995 HSA65995 IBW65995 ILS65995 IVO65995 JFK65995 JPG65995 JZC65995 KIY65995 KSU65995 LCQ65995 LMM65995 LWI65995 MGE65995 MQA65995 MZW65995 NJS65995 NTO65995 ODK65995 ONG65995 OXC65995 PGY65995 PQU65995 QAQ65995 QKM65995 QUI65995 REE65995 ROA65995 RXW65995 SHS65995 SRO65995 TBK65995 TLG65995 TVC65995 UEY65995 UOU65995 UYQ65995 VIM65995 VSI65995 WCE65995 WMA65995 WVW65995 O131531 JK131531 TG131531 ADC131531 AMY131531 AWU131531 BGQ131531 BQM131531 CAI131531 CKE131531 CUA131531 DDW131531 DNS131531 DXO131531 EHK131531 ERG131531 FBC131531 FKY131531 FUU131531 GEQ131531 GOM131531 GYI131531 HIE131531 HSA131531 IBW131531 ILS131531 IVO131531 JFK131531 JPG131531 JZC131531 KIY131531 KSU131531 LCQ131531 LMM131531 LWI131531 MGE131531 MQA131531 MZW131531 NJS131531 NTO131531 ODK131531 ONG131531 OXC131531 PGY131531 PQU131531 QAQ131531 QKM131531 QUI131531 REE131531 ROA131531 RXW131531 SHS131531 SRO131531 TBK131531 TLG131531 TVC131531 UEY131531 UOU131531 UYQ131531 VIM131531 VSI131531 WCE131531 WMA131531 WVW131531 O197067 JK197067 TG197067 ADC197067 AMY197067 AWU197067 BGQ197067 BQM197067 CAI197067 CKE197067 CUA197067 DDW197067 DNS197067 DXO197067 EHK197067 ERG197067 FBC197067 FKY197067 FUU197067 GEQ197067 GOM197067 GYI197067 HIE197067 HSA197067 IBW197067 ILS197067 IVO197067 JFK197067 JPG197067 JZC197067 KIY197067 KSU197067 LCQ197067 LMM197067 LWI197067 MGE197067 MQA197067 MZW197067 NJS197067 NTO197067 ODK197067 ONG197067 OXC197067 PGY197067 PQU197067 QAQ197067 QKM197067 QUI197067 REE197067 ROA197067 RXW197067 SHS197067 SRO197067 TBK197067 TLG197067 TVC197067 UEY197067 UOU197067 UYQ197067 VIM197067 VSI197067 WCE197067 WMA197067 WVW197067 O262603 JK262603 TG262603 ADC262603 AMY262603 AWU262603 BGQ262603 BQM262603 CAI262603 CKE262603 CUA262603 DDW262603 DNS262603 DXO262603 EHK262603 ERG262603 FBC262603 FKY262603 FUU262603 GEQ262603 GOM262603 GYI262603 HIE262603 HSA262603 IBW262603 ILS262603 IVO262603 JFK262603 JPG262603 JZC262603 KIY262603 KSU262603 LCQ262603 LMM262603 LWI262603 MGE262603 MQA262603 MZW262603 NJS262603 NTO262603 ODK262603 ONG262603 OXC262603 PGY262603 PQU262603 QAQ262603 QKM262603 QUI262603 REE262603 ROA262603 RXW262603 SHS262603 SRO262603 TBK262603 TLG262603 TVC262603 UEY262603 UOU262603 UYQ262603 VIM262603 VSI262603 WCE262603 WMA262603 WVW262603 O328139 JK328139 TG328139 ADC328139 AMY328139 AWU328139 BGQ328139 BQM328139 CAI328139 CKE328139 CUA328139 DDW328139 DNS328139 DXO328139 EHK328139 ERG328139 FBC328139 FKY328139 FUU328139 GEQ328139 GOM328139 GYI328139 HIE328139 HSA328139 IBW328139 ILS328139 IVO328139 JFK328139 JPG328139 JZC328139 KIY328139 KSU328139 LCQ328139 LMM328139 LWI328139 MGE328139 MQA328139 MZW328139 NJS328139 NTO328139 ODK328139 ONG328139 OXC328139 PGY328139 PQU328139 QAQ328139 QKM328139 QUI328139 REE328139 ROA328139 RXW328139 SHS328139 SRO328139 TBK328139 TLG328139 TVC328139 UEY328139 UOU328139 UYQ328139 VIM328139 VSI328139 WCE328139 WMA328139 WVW328139 O393675 JK393675 TG393675 ADC393675 AMY393675 AWU393675 BGQ393675 BQM393675 CAI393675 CKE393675 CUA393675 DDW393675 DNS393675 DXO393675 EHK393675 ERG393675 FBC393675 FKY393675 FUU393675 GEQ393675 GOM393675 GYI393675 HIE393675 HSA393675 IBW393675 ILS393675 IVO393675 JFK393675 JPG393675 JZC393675 KIY393675 KSU393675 LCQ393675 LMM393675 LWI393675 MGE393675 MQA393675 MZW393675 NJS393675 NTO393675 ODK393675 ONG393675 OXC393675 PGY393675 PQU393675 QAQ393675 QKM393675 QUI393675 REE393675 ROA393675 RXW393675 SHS393675 SRO393675 TBK393675 TLG393675 TVC393675 UEY393675 UOU393675 UYQ393675 VIM393675 VSI393675 WCE393675 WMA393675 WVW393675 O459211 JK459211 TG459211 ADC459211 AMY459211 AWU459211 BGQ459211 BQM459211 CAI459211 CKE459211 CUA459211 DDW459211 DNS459211 DXO459211 EHK459211 ERG459211 FBC459211 FKY459211 FUU459211 GEQ459211 GOM459211 GYI459211 HIE459211 HSA459211 IBW459211 ILS459211 IVO459211 JFK459211 JPG459211 JZC459211 KIY459211 KSU459211 LCQ459211 LMM459211 LWI459211 MGE459211 MQA459211 MZW459211 NJS459211 NTO459211 ODK459211 ONG459211 OXC459211 PGY459211 PQU459211 QAQ459211 QKM459211 QUI459211 REE459211 ROA459211 RXW459211 SHS459211 SRO459211 TBK459211 TLG459211 TVC459211 UEY459211 UOU459211 UYQ459211 VIM459211 VSI459211 WCE459211 WMA459211 WVW459211 O524747 JK524747 TG524747 ADC524747 AMY524747 AWU524747 BGQ524747 BQM524747 CAI524747 CKE524747 CUA524747 DDW524747 DNS524747 DXO524747 EHK524747 ERG524747 FBC524747 FKY524747 FUU524747 GEQ524747 GOM524747 GYI524747 HIE524747 HSA524747 IBW524747 ILS524747 IVO524747 JFK524747 JPG524747 JZC524747 KIY524747 KSU524747 LCQ524747 LMM524747 LWI524747 MGE524747 MQA524747 MZW524747 NJS524747 NTO524747 ODK524747 ONG524747 OXC524747 PGY524747 PQU524747 QAQ524747 QKM524747 QUI524747 REE524747 ROA524747 RXW524747 SHS524747 SRO524747 TBK524747 TLG524747 TVC524747 UEY524747 UOU524747 UYQ524747 VIM524747 VSI524747 WCE524747 WMA524747 WVW524747 O590283 JK590283 TG590283 ADC590283 AMY590283 AWU590283 BGQ590283 BQM590283 CAI590283 CKE590283 CUA590283 DDW590283 DNS590283 DXO590283 EHK590283 ERG590283 FBC590283 FKY590283 FUU590283 GEQ590283 GOM590283 GYI590283 HIE590283 HSA590283 IBW590283 ILS590283 IVO590283 JFK590283 JPG590283 JZC590283 KIY590283 KSU590283 LCQ590283 LMM590283 LWI590283 MGE590283 MQA590283 MZW590283 NJS590283 NTO590283 ODK590283 ONG590283 OXC590283 PGY590283 PQU590283 QAQ590283 QKM590283 QUI590283 REE590283 ROA590283 RXW590283 SHS590283 SRO590283 TBK590283 TLG590283 TVC590283 UEY590283 UOU590283 UYQ590283 VIM590283 VSI590283 WCE590283 WMA590283 WVW590283 O655819 JK655819 TG655819 ADC655819 AMY655819 AWU655819 BGQ655819 BQM655819 CAI655819 CKE655819 CUA655819 DDW655819 DNS655819 DXO655819 EHK655819 ERG655819 FBC655819 FKY655819 FUU655819 GEQ655819 GOM655819 GYI655819 HIE655819 HSA655819 IBW655819 ILS655819 IVO655819 JFK655819 JPG655819 JZC655819 KIY655819 KSU655819 LCQ655819 LMM655819 LWI655819 MGE655819 MQA655819 MZW655819 NJS655819 NTO655819 ODK655819 ONG655819 OXC655819 PGY655819 PQU655819 QAQ655819 QKM655819 QUI655819 REE655819 ROA655819 RXW655819 SHS655819 SRO655819 TBK655819 TLG655819 TVC655819 UEY655819 UOU655819 UYQ655819 VIM655819 VSI655819 WCE655819 WMA655819 WVW655819 O721355 JK721355 TG721355 ADC721355 AMY721355 AWU721355 BGQ721355 BQM721355 CAI721355 CKE721355 CUA721355 DDW721355 DNS721355 DXO721355 EHK721355 ERG721355 FBC721355 FKY721355 FUU721355 GEQ721355 GOM721355 GYI721355 HIE721355 HSA721355 IBW721355 ILS721355 IVO721355 JFK721355 JPG721355 JZC721355 KIY721355 KSU721355 LCQ721355 LMM721355 LWI721355 MGE721355 MQA721355 MZW721355 NJS721355 NTO721355 ODK721355 ONG721355 OXC721355 PGY721355 PQU721355 QAQ721355 QKM721355 QUI721355 REE721355 ROA721355 RXW721355 SHS721355 SRO721355 TBK721355 TLG721355 TVC721355 UEY721355 UOU721355 UYQ721355 VIM721355 VSI721355 WCE721355 WMA721355 WVW721355 O786891 JK786891 TG786891 ADC786891 AMY786891 AWU786891 BGQ786891 BQM786891 CAI786891 CKE786891 CUA786891 DDW786891 DNS786891 DXO786891 EHK786891 ERG786891 FBC786891 FKY786891 FUU786891 GEQ786891 GOM786891 GYI786891 HIE786891 HSA786891 IBW786891 ILS786891 IVO786891 JFK786891 JPG786891 JZC786891 KIY786891 KSU786891 LCQ786891 LMM786891 LWI786891 MGE786891 MQA786891 MZW786891 NJS786891 NTO786891 ODK786891 ONG786891 OXC786891 PGY786891 PQU786891 QAQ786891 QKM786891 QUI786891 REE786891 ROA786891 RXW786891 SHS786891 SRO786891 TBK786891 TLG786891 TVC786891 UEY786891 UOU786891 UYQ786891 VIM786891 VSI786891 WCE786891 WMA786891 WVW786891 O852427 JK852427 TG852427 ADC852427 AMY852427 AWU852427 BGQ852427 BQM852427 CAI852427 CKE852427 CUA852427 DDW852427 DNS852427 DXO852427 EHK852427 ERG852427 FBC852427 FKY852427 FUU852427 GEQ852427 GOM852427 GYI852427 HIE852427 HSA852427 IBW852427 ILS852427 IVO852427 JFK852427 JPG852427 JZC852427 KIY852427 KSU852427 LCQ852427 LMM852427 LWI852427 MGE852427 MQA852427 MZW852427 NJS852427 NTO852427 ODK852427 ONG852427 OXC852427 PGY852427 PQU852427 QAQ852427 QKM852427 QUI852427 REE852427 ROA852427 RXW852427 SHS852427 SRO852427 TBK852427 TLG852427 TVC852427 UEY852427 UOU852427 UYQ852427 VIM852427 VSI852427 WCE852427 WMA852427 WVW852427 O917963 JK917963 TG917963 ADC917963 AMY917963 AWU917963 BGQ917963 BQM917963 CAI917963 CKE917963 CUA917963 DDW917963 DNS917963 DXO917963 EHK917963 ERG917963 FBC917963 FKY917963 FUU917963 GEQ917963 GOM917963 GYI917963 HIE917963 HSA917963 IBW917963 ILS917963 IVO917963 JFK917963 JPG917963 JZC917963 KIY917963 KSU917963 LCQ917963 LMM917963 LWI917963 MGE917963 MQA917963 MZW917963 NJS917963 NTO917963 ODK917963 ONG917963 OXC917963 PGY917963 PQU917963 QAQ917963 QKM917963 QUI917963 REE917963 ROA917963 RXW917963 SHS917963 SRO917963 TBK917963 TLG917963 TVC917963 UEY917963 UOU917963 UYQ917963 VIM917963 VSI917963 WCE917963 WMA917963 WVW917963 O983499 JK983499 TG983499 ADC983499 AMY983499 AWU983499 BGQ983499 BQM983499 CAI983499 CKE983499 CUA983499 DDW983499 DNS983499 DXO983499 EHK983499 ERG983499 FBC983499 FKY983499 FUU983499 GEQ983499 GOM983499 GYI983499 HIE983499 HSA983499 IBW983499 ILS983499 IVO983499 JFK983499 JPG983499 JZC983499 KIY983499 KSU983499 LCQ983499 LMM983499 LWI983499 MGE983499 MQA983499 MZW983499 NJS983499 NTO983499 ODK983499 ONG983499 OXC983499 PGY983499 PQU983499 QAQ983499 QKM983499 QUI983499 REE983499 ROA983499 RXW983499 SHS983499 SRO983499 TBK983499 TLG983499 TVC983499 UEY983499 UOU983499 UYQ983499 VIM983499 VSI983499 WCE983499 WMA983499 WVW983499 JK456:JK457 JK459 TG459 ADC459 AMY459 AWU459 BGQ459 BQM459 CAI459 CKE459 CUA459 DDW459 DNS459 DXO459 EHK459 ERG459 FBC459 FKY459 FUU459 GEQ459 GOM459 GYI459 HIE459 HSA459 IBW459 ILS459 IVO459 JFK459 JPG459 JZC459 KIY459 KSU459 LCQ459 LMM459 LWI459 MGE459 MQA459 MZW459 NJS459 NTO459 ODK459 ONG459 OXC459 PGY459 PQU459 QAQ459 QKM459 QUI459 REE459 ROA459 RXW459 SHS459 SRO459 TBK459 TLG459 TVC459 UEY459 UOU459 UYQ459 VIM459 VSI459 WCE459 WMA459 WVW459 TG342:TG343 ADC342:ADC343 AMY342:AMY343 AWU342:AWU343 BGQ342:BGQ343 BQM342:BQM343 CAI342:CAI343 CKE342:CKE343 CUA342:CUA343 DDW342:DDW343 DNS342:DNS343 DXO342:DXO343 EHK342:EHK343 ERG342:ERG343 FBC342:FBC343 FKY342:FKY343 FUU342:FUU343 GEQ342:GEQ343 GOM342:GOM343 GYI342:GYI343 HIE342:HIE343 HSA342:HSA343 IBW342:IBW343 ILS342:ILS343 IVO342:IVO343 JFK342:JFK343 JPG342:JPG343 JZC342:JZC343 KIY342:KIY343 KSU342:KSU343 LCQ342:LCQ343 LMM342:LMM343 LWI342:LWI343 MGE342:MGE343 MQA342:MQA343 MZW342:MZW343 NJS342:NJS343 NTO342:NTO343 ODK342:ODK343 ONG342:ONG343 OXC342:OXC343 PGY342:PGY343 PQU342:PQU343 QAQ342:QAQ343 QKM342:QKM343 QUI342:QUI343 REE342:REE343 ROA342:ROA343 RXW342:RXW343 SHS342:SHS343 SRO342:SRO343 TBK342:TBK343 TLG342:TLG343 TVC342:TVC343 UEY342:UEY343 UOU342:UOU343 UYQ342:UYQ343 VIM342:VIM343 VSI342:VSI343 WCE342:WCE343 WMA342:WMA343 WVW342:WVW343 WVW44 JK342:JK343 O5:O6 JK5:JK6 TG5:TG6 ADC5:ADC6 AMY5:AMY6 AWU5:AWU6 BGQ5:BGQ6 BQM5:BQM6 CAI5:CAI6 CKE5:CKE6 CUA5:CUA6 DDW5:DDW6 DNS5:DNS6 DXO5:DXO6 EHK5:EHK6 ERG5:ERG6 FBC5:FBC6 FKY5:FKY6 FUU5:FUU6 GEQ5:GEQ6 GOM5:GOM6 GYI5:GYI6 HIE5:HIE6 HSA5:HSA6 IBW5:IBW6 ILS5:ILS6 IVO5:IVO6 JFK5:JFK6 JPG5:JPG6 JZC5:JZC6 KIY5:KIY6 KSU5:KSU6 LCQ5:LCQ6 LMM5:LMM6 LWI5:LWI6 MGE5:MGE6 MQA5:MQA6 MZW5:MZW6 NJS5:NJS6 NTO5:NTO6 ODK5:ODK6 ONG5:ONG6 OXC5:OXC6 PGY5:PGY6 PQU5:PQU6 QAQ5:QAQ6 QKM5:QKM6 QUI5:QUI6 REE5:REE6 ROA5:ROA6 RXW5:RXW6 SHS5:SHS6 SRO5:SRO6 TBK5:TBK6 TLG5:TLG6 TVC5:TVC6 UEY5:UEY6 UOU5:UOU6 UYQ5:UYQ6 VIM5:VIM6 VSI5:VSI6 WCE5:WCE6 WMA5:WMA6 WVW5:WVW6 TG456:TG457 ADC456:ADC457 AMY456:AMY457 AWU456:AWU457 BGQ456:BGQ457 BQM456:BQM457 CAI456:CAI457 CKE456:CKE457 CUA456:CUA457 DDW456:DDW457 DNS456:DNS457 DXO456:DXO457 EHK456:EHK457 ERG456:ERG457 FBC456:FBC457 FKY456:FKY457 FUU456:FUU457 GEQ456:GEQ457 GOM456:GOM457 GYI456:GYI457 HIE456:HIE457 HSA456:HSA457 IBW456:IBW457 ILS456:ILS457 IVO456:IVO457 JFK456:JFK457 JPG456:JPG457 JZC456:JZC457 KIY456:KIY457 KSU456:KSU457 LCQ456:LCQ457 LMM456:LMM457 LWI456:LWI457 MGE456:MGE457 MQA456:MQA457 MZW456:MZW457 NJS456:NJS457 NTO456:NTO457 ODK456:ODK457 ONG456:ONG457 OXC456:OXC457 PGY456:PGY457 PQU456:PQU457 QAQ456:QAQ457 QKM456:QKM457 QUI456:QUI457 REE456:REE457 ROA456:ROA457 RXW456:RXW457 SHS456:SHS457 SRO456:SRO457 TBK456:TBK457 TLG456:TLG457 TVC456:TVC457 UEY456:UEY457 UOU456:UOU457 UYQ456:UYQ457 VIM456:VIM457 VSI456:VSI457 WCE456:WCE457 WMA456:WMA457 WVW456:WVW457 TG41:TG42 ADC41:ADC42 AMY41:AMY42 AWU41:AWU42 BGQ41:BGQ42 BQM41:BQM42 CAI41:CAI42 CKE41:CKE42 CUA41:CUA42 DDW41:DDW42 DNS41:DNS42 DXO41:DXO42 EHK41:EHK42 ERG41:ERG42 FBC41:FBC42 FKY41:FKY42 FUU41:FUU42 GEQ41:GEQ42 GOM41:GOM42 GYI41:GYI42 HIE41:HIE42 HSA41:HSA42 IBW41:IBW42 ILS41:ILS42 IVO41:IVO42 JFK41:JFK42 JPG41:JPG42 JZC41:JZC42 KIY41:KIY42 KSU41:KSU42 LCQ41:LCQ42 LMM41:LMM42 LWI41:LWI42 MGE41:MGE42 MQA41:MQA42 MZW41:MZW42 NJS41:NJS42 NTO41:NTO42 ODK41:ODK42 ONG41:ONG42 OXC41:OXC42 PGY41:PGY42 PQU41:PQU42 QAQ41:QAQ42 QKM41:QKM42 QUI41:QUI42 REE41:REE42 ROA41:ROA42 RXW41:RXW42 SHS41:SHS42 SRO41:SRO42 TBK41:TBK42 TLG41:TLG42 TVC41:TVC42 UEY41:UEY42 UOU41:UOU42 UYQ41:UYQ42 VIM41:VIM42 VSI41:VSI42 WCE41:WCE42 WMA41:WMA42 WVW41:WVW42 O41:O42 O395:O421 O44 JK44 TG44 ADC44 AMY44 AWU44 BGQ44 BQM44 CAI44 CKE44 CUA44 DDW44 DNS44 DXO44 EHK44 ERG44 FBC44 FKY44 FUU44 GEQ44 GOM44 GYI44 HIE44 HSA44 IBW44 ILS44 IVO44 JFK44 JPG44 JZC44 KIY44 KSU44 LCQ44 LMM44 LWI44 MGE44 MQA44 MZW44 NJS44 NTO44 ODK44 ONG44 OXC44 PGY44 PQU44 QAQ44 QKM44 QUI44 REE44 ROA44 RXW44 SHS44 SRO44 TBK44 TLG44 TVC44 UEY44 UOU44 UYQ44 VIM44 VSI44 WCE44 WMA44 JK305 O342:O343 TG305 ADC305 AMY305 AWU305 BGQ305 BQM305 CAI305 CKE305 CUA305 DDW305 DNS305 DXO305 EHK305 ERG305 FBC305 FKY305 FUU305 GEQ305 GOM305 GYI305 HIE305 HSA305 IBW305 ILS305 IVO305 JFK305 JPG305 JZC305 KIY305 KSU305 LCQ305 LMM305 LWI305 MGE305 MQA305 MZW305 NJS305 NTO305 ODK305 ONG305 OXC305 PGY305 PQU305 QAQ305 QKM305 QUI305 REE305 ROA305 RXW305 SHS305 SRO305 TBK305 TLG305 TVC305 UEY305 UOU305 UYQ305 VIM305 VSI305 WCE305 WMA305 WMA236:WMA237 O47:O49 WVW53 WMA53 WCE53 VSI53 VIM53 UYQ53 UOU53 UEY53 TVC53 TLG53 TBK53 SRO53 SHS53 RXW53 ROA53 REE53 QUI53 QKM53 QAQ53 PQU53 PGY53 OXC53 ONG53 ODK53 NTO53 NJS53 MZW53 MQA53 MGE53 LWI53 LMM53 LCQ53 KSU53 KIY53 JZC53 JPG53 JFK53 IVO53 ILS53 IBW53 HSA53 HIE53 GYI53 GOM53 GEQ53 FUU53 FKY53 FBC53 ERG53 EHK53 DXO53 DNS53 DDW53 CUA53 CKE53 CAI53 BQM53 BGQ53 AWU53 AMY53 ADC53 TG53 JK53 O75 TG148:TG149 ADC148:ADC149 AMY148:AMY149 AWU148:AWU149 BGQ148:BGQ149 BQM148:BQM149 CAI148:CAI149 CKE148:CKE149 CUA148:CUA149 DDW148:DDW149 DNS148:DNS149 DXO148:DXO149 EHK148:EHK149 ERG148:ERG149 FBC148:FBC149 FKY148:FKY149 FUU148:FUU149 GEQ148:GEQ149 GOM148:GOM149 GYI148:GYI149 HIE148:HIE149 HSA148:HSA149 IBW148:IBW149 ILS148:ILS149 IVO148:IVO149 JFK148:JFK149 JPG148:JPG149 JZC148:JZC149 KIY148:KIY149 KSU148:KSU149 LCQ148:LCQ149 LMM148:LMM149 LWI148:LWI149 MGE148:MGE149 MQA148:MQA149 MZW148:MZW149 NJS148:NJS149 NTO148:NTO149 ODK148:ODK149 ONG148:ONG149 OXC148:OXC149 PGY148:PGY149 PQU148:PQU149 QAQ148:QAQ149 QKM148:QKM149 QUI148:QUI149 REE148:REE149 ROA148:ROA149 RXW148:RXW149 SHS148:SHS149 SRO148:SRO149 TBK148:TBK149 TLG148:TLG149 TVC148:TVC149 UEY148:UEY149 UOU148:UOU149 UYQ148:UYQ149 VIM148:VIM149 VSI148:VSI149 WCE148:WCE149 WMA148:WMA149 WVW148:WVW149 JK395:JK418 TG395:TG418 ADC395:ADC418 AMY395:AMY418 AWU395:AWU418 BGQ395:BGQ418 BQM395:BQM418 CAI395:CAI418 CKE395:CKE418 CUA395:CUA418 DDW395:DDW418 DNS395:DNS418 DXO395:DXO418 EHK395:EHK418 ERG395:ERG418 FBC395:FBC418 FKY395:FKY418 FUU395:FUU418 GEQ395:GEQ418 GOM395:GOM418 GYI395:GYI418 HIE395:HIE418 HSA395:HSA418 IBW395:IBW418 ILS395:ILS418 IVO395:IVO418 JFK395:JFK418 JPG395:JPG418 JZC395:JZC418 KIY395:KIY418 KSU395:KSU418 LCQ395:LCQ418 LMM395:LMM418 LWI395:LWI418 MGE395:MGE418 MQA395:MQA418 MZW395:MZW418 NJS395:NJS418 NTO395:NTO418 ODK395:ODK418 ONG395:ONG418 OXC395:OXC418 PGY395:PGY418 PQU395:PQU418 QAQ395:QAQ418 QKM395:QKM418 QUI395:QUI418 REE395:REE418 ROA395:ROA418 RXW395:RXW418 SHS395:SHS418 SRO395:SRO418 TBK395:TBK418 TLG395:TLG418 TVC395:TVC418 UEY395:UEY418 UOU395:UOU418 UYQ395:UYQ418 VIM395:VIM418 VSI395:VSI418 WCE395:WCE418 WMA395:WMA418 WVW395:WVW418 WVW9 WMA9 WCE9 VSI9 VIM9 UYQ9 UOU9 UEY9 TVC9 TLG9 TBK9 SRO9 SHS9 RXW9 ROA9 REE9 QUI9 QKM9 QAQ9 PQU9 PGY9 OXC9 ONG9 ODK9 NTO9 NJS9 MZW9 MQA9 MGE9 LWI9 LMM9 LCQ9 KSU9 KIY9 JZC9 JPG9 JFK9 IVO9 ILS9 IBW9 HSA9 HIE9 GYI9 GOM9 GEQ9 FUU9 FKY9 FBC9 ERG9 EHK9 DXO9 DNS9 DDW9 CUA9 CKE9 CAI9 BQM9 BGQ9 AWU9 AMY9 ADC9 TG9 JK9 WVW75 JK41:JK42 JK55 TG55 ADC55 AMY55 AWU55 BGQ55 BQM55 CAI55 CKE55 CUA55 DDW55 DNS55 DXO55 EHK55 ERG55 FBC55 FKY55 FUU55 GEQ55 GOM55 GYI55 HIE55 HSA55 IBW55 ILS55 IVO55 JFK55 JPG55 JZC55 KIY55 KSU55 LCQ55 LMM55 LWI55 MGE55 MQA55 MZW55 NJS55 NTO55 ODK55 ONG55 OXC55 PGY55 PQU55 QAQ55 QKM55 QUI55 REE55 ROA55 RXW55 SHS55 SRO55 TBK55 TLG55 TVC55 UEY55 UOU55 UYQ55 VIM55 VSI55 WCE55 WMA55 WVW55 WVW305 O236 JK75 TG75 ADC75 AMY75 AWU75 BGQ75 BQM75 CAI75 CKE75 CUA75 DDW75 DNS75 DXO75 EHK75 ERG75 FBC75 FKY75 FUU75 GEQ75 GOM75 GYI75 HIE75 HSA75 IBW75 ILS75 IVO75 JFK75 JPG75 JZC75 KIY75 KSU75 LCQ75 LMM75 LWI75 MGE75 MQA75 MZW75 NJS75 NTO75 ODK75 ONG75 OXC75 PGY75 PQU75 QAQ75 QKM75 QUI75 REE75 ROA75 RXW75 SHS75 SRO75 TBK75 TLG75 TVC75 UEY75 UOU75 UYQ75 VIM75 VSI75 WCE75 WMA75 O9 WCE236:WCE237 VSI236:VSI237 VIM236:VIM237 UYQ236:UYQ237 UOU236:UOU237 UEY236:UEY237 TVC236:TVC237 TLG236:TLG237 TBK236:TBK237 SRO236:SRO237 SHS236:SHS237 RXW236:RXW237 ROA236:ROA237 REE236:REE237 QUI236:QUI237 QKM236:QKM237 QAQ236:QAQ237 PQU236:PQU237 PGY236:PGY237 OXC236:OXC237 ONG236:ONG237 ODK236:ODK237 NTO236:NTO237 NJS236:NJS237 MZW236:MZW237 MQA236:MQA237 MGE236:MGE237 LWI236:LWI237 LMM236:LMM237 LCQ236:LCQ237 KSU236:KSU237 KIY236:KIY237 JZC236:JZC237 JPG236:JPG237 JFK236:JFK237 IVO236:IVO237 ILS236:ILS237 IBW236:IBW237 HSA236:HSA237 HIE236:HIE237 GYI236:GYI237 GOM236:GOM237 GEQ236:GEQ237 FUU236:FUU237 FKY236:FKY237 FBC236:FBC237 ERG236:ERG237 EHK236:EHK237 DXO236:DXO237 DNS236:DNS237 DDW236:DDW237 CUA236:CUA237 CKE236:CKE237 CAI236:CAI237 BQM236:BQM237 BGQ236:BGQ237 AWU236:AWU237 AMY236:AMY237 ADC236:ADC237 TG236:TG237 JK236:JK237 WVW236:WVW237 JK148:JK149 WVW359 WMA125:WMA126 WCE125:WCE126 VSI125:VSI126 VIM125:VIM126 UYQ125:UYQ126 UOU125:UOU126 UEY125:UEY126 TVC125:TVC126 TLG125:TLG126 TBK125:TBK126 SRO125:SRO126 SHS125:SHS126 RXW125:RXW126 ROA125:ROA126 REE125:REE126 QUI125:QUI126 QKM125:QKM126 QAQ125:QAQ126 PQU125:PQU126 PGY125:PGY126 OXC125:OXC126 ONG125:ONG126 ODK125:ODK126 NTO125:NTO126 NJS125:NJS126 MZW125:MZW126 MQA125:MQA126 MGE125:MGE126 LWI125:LWI126 LMM125:LMM126 LCQ125:LCQ126 KSU125:KSU126 KIY125:KIY126 JZC125:JZC126 JPG125:JPG126 JFK125:JFK126 IVO125:IVO126 ILS125:ILS126 IBW125:IBW126 HSA125:HSA126 HIE125:HIE126 GYI125:GYI126 GOM125:GOM126 GEQ125:GEQ126 FUU125:FUU126 FKY125:FKY126 FBC125:FBC126 ERG125:ERG126 EHK125:EHK126 DXO125:DXO126 DNS125:DNS126 DDW125:DDW126 CUA125:CUA126 CKE125:CKE126 CAI125:CAI126 BQM125:BQM126 BGQ125:BGQ126 AWU125:AWU126 AMY125:AMY126 ADC125:ADC126 TG125:TG126 JK125:JK126 O125:O133 O53:O55 O153 JK153 TG153 ADC153 AMY153 AWU153 BGQ153 BQM153 CAI153 CKE153 CUA153 DDW153 DNS153 DXO153 EHK153 ERG153 FBC153 FKY153 FUU153 GEQ153 GOM153 GYI153 HIE153 HSA153 IBW153 ILS153 IVO153 JFK153 JPG153 JZC153 KIY153 KSU153 LCQ153 LMM153 LWI153 MGE153 MQA153 MZW153 NJS153 NTO153 ODK153 ONG153 OXC153 PGY153 PQU153 QAQ153 QKM153 QUI153 REE153 ROA153 RXW153 SHS153 SRO153 TBK153 TLG153 TVC153 UEY153 UOU153 UYQ153 VIM153 VSI153 WCE153 WMA153 WVW153 O157:O161 JK23 TG23 ADC23 AMY23 AWU23 BGQ23 BQM23 CAI23 CKE23 CUA23 DDW23 DNS23 DXO23 EHK23 ERG23 FBC23 FKY23 FUU23 GEQ23 GOM23 GYI23 HIE23 HSA23 IBW23 ILS23 IVO23 JFK23 JPG23 JZC23 KIY23 KSU23 LCQ23 LMM23 LWI23 MGE23 MQA23 MZW23 NJS23 NTO23 ODK23 ONG23 OXC23 PGY23 PQU23 QAQ23 QKM23 QUI23 REE23 ROA23 RXW23 SHS23 SRO23 TBK23 TLG23 TVC23 UEY23 UOU23 UYQ23 VIM23 VSI23 WCE23 WMA23 WVW23 WVW454 WMA454 WCE454 VSI454 VIM454 UYQ454 UOU454 UEY454 TVC454 TLG454 TBK454 SRO454 SHS454 RXW454 ROA454 REE454 QUI454 QKM454 QAQ454 PQU454 PGY454 OXC454 ONG454 ODK454 NTO454 NJS454 MZW454 MQA454 MGE454 LWI454 LMM454 LCQ454 KSU454 KIY454 JZC454 JPG454 JFK454 IVO454 ILS454 IBW454 HSA454 HIE454 GYI454 GOM454 GEQ454 FUU454 FKY454 FBC454 ERG454 EHK454 DXO454 DNS454 DDW454 CUA454 CKE454 CAI454 BQM454 BGQ454 AWU454 AMY454 ADC454 TG454 JK454 O454 O456:O459 JK441 TG441 ADC441 AMY441 AWU441 BGQ441 BQM441 CAI441 CKE441 CUA441 DDW441 DNS441 DXO441 EHK441 ERG441 FBC441 FKY441 FUU441 GEQ441 GOM441 GYI441 HIE441 HSA441 IBW441 ILS441 IVO441 JFK441 JPG441 JZC441 KIY441 KSU441 LCQ441 LMM441 LWI441 MGE441 MQA441 MZW441 NJS441 NTO441 ODK441 ONG441 OXC441 PGY441 PQU441 QAQ441 QKM441 QUI441 REE441 ROA441 RXW441 SHS441 SRO441 TBK441 TLG441 TVC441 UEY441 UOU441 UYQ441 VIM441 VSI441 WCE441 WMA441 WVW441 WVW451 JK445 TG445 ADC445 AMY445 AWU445 BGQ445 BQM445 CAI445 CKE445 CUA445 DDW445 DNS445 DXO445 EHK445 ERG445 FBC445 FKY445 FUU445 GEQ445 GOM445 GYI445 HIE445 HSA445 IBW445 ILS445 IVO445 JFK445 JPG445 JZC445 KIY445 KSU445 LCQ445 LMM445 LWI445 MGE445 MQA445 MZW445 NJS445 NTO445 ODK445 ONG445 OXC445 PGY445 PQU445 QAQ445 QKM445 QUI445 REE445 ROA445 RXW445 SHS445 SRO445 TBK445 TLG445 TVC445 UEY445 UOU445 UYQ445 VIM445 VSI445 WCE445 WMA445 WVW445 JK451 TG451 ADC451 AMY451 AWU451 BGQ451 BQM451 CAI451 CKE451 CUA451 DDW451 DNS451 DXO451 EHK451 ERG451 FBC451 FKY451 FUU451 GEQ451 GOM451 GYI451 HIE451 HSA451 IBW451 ILS451 IVO451 JFK451 JPG451 JZC451 KIY451 KSU451 LCQ451 LMM451 LWI451 MGE451 MQA451 MZW451 NJS451 NTO451 ODK451 ONG451 OXC451 PGY451 PQU451 QAQ451 QKM451 QUI451 REE451 ROA451 RXW451 SHS451 SRO451 TBK451 TLG451 TVC451 UEY451 UOU451 UYQ451 VIM451 VSI451 WCE451 WMA451 O441:O451 O323 JK323 TG323 ADC323 AMY323 AWU323 BGQ323 BQM323 CAI323 CKE323 CUA323 DDW323 DNS323 DXO323 EHK323 ERG323 FBC323 FKY323 FUU323 GEQ323 GOM323 GYI323 HIE323 HSA323 IBW323 ILS323 IVO323 JFK323 JPG323 JZC323 KIY323 KSU323 LCQ323 LMM323 LWI323 MGE323 MQA323 MZW323 NJS323 NTO323 ODK323 ONG323 OXC323 PGY323 PQU323 QAQ323 QKM323 QUI323 REE323 ROA323 RXW323 SHS323 SRO323 TBK323 TLG323 TVC323 UEY323 UOU323 UYQ323 VIM323 VSI323 WCE323 WMA323 WVW323 O60 JK60 TG60 ADC60 AMY60 AWU60 BGQ60 BQM60 CAI60 CKE60 CUA60 DDW60 DNS60 DXO60 EHK60 ERG60 FBC60 FKY60 FUU60 GEQ60 GOM60 GYI60 HIE60 HSA60 IBW60 ILS60 IVO60 JFK60 JPG60 JZC60 KIY60 KSU60 LCQ60 LMM60 LWI60 MGE60 MQA60 MZW60 NJS60 NTO60 ODK60 ONG60 OXC60 PGY60 PQU60 QAQ60 QKM60 QUI60 REE60 ROA60 RXW60 SHS60 SRO60 TBK60 TLG60 TVC60 UEY60 UOU60 UYQ60 VIM60 VSI60 WCE60 WMA60 WVW60 WVW125:WVW126 JK339 TG339 ADC339 AMY339 AWU339 BGQ339 BQM339 CAI339 CKE339 CUA339 DDW339 DNS339 DXO339 EHK339 ERG339 FBC339 FKY339 FUU339 GEQ339 GOM339 GYI339 HIE339 HSA339 IBW339 ILS339 IVO339 JFK339 JPG339 JZC339 KIY339 KSU339 LCQ339 LMM339 LWI339 MGE339 MQA339 MZW339 NJS339 NTO339 ODK339 ONG339 OXC339 PGY339 PQU339 QAQ339 QKM339 QUI339 REE339 ROA339 RXW339 SHS339 SRO339 TBK339 TLG339 TVC339 UEY339 UOU339 UYQ339 VIM339 VSI339 WCE339 WMA339 WVW339 JK359 TG359 ADC359 AMY359 AWU359 BGQ359 BQM359 CAI359 CKE359 CUA359 DDW359 DNS359 DXO359 EHK359 ERG359 FBC359 FKY359 FUU359 GEQ359 GOM359 GYI359 HIE359 HSA359 IBW359 ILS359 IVO359 JFK359 JPG359 JZC359 KIY359 KSU359 LCQ359 LMM359 LWI359 MGE359 MQA359 MZW359 NJS359 NTO359 ODK359 ONG359 OXC359 PGY359 PQU359 QAQ359 QKM359 QUI359 REE359 ROA359 RXW359 SHS359 SRO359 TBK359 TLG359 TVC359 UEY359 UOU359 UYQ359 VIM359 VSI359 WCE359 WMA359 WVW21 O149:O150 JK133 TG133 ADC133 AMY133 AWU133 BGQ133 BQM133 CAI133 CKE133 CUA133 DDW133 DNS133 DXO133 EHK133 ERG133 FBC133 FKY133 FUU133 GEQ133 GOM133 GYI133 HIE133 HSA133 IBW133 ILS133 IVO133 JFK133 JPG133 JZC133 KIY133 KSU133 LCQ133 LMM133 LWI133 MGE133 MQA133 MZW133 NJS133 NTO133 ODK133 ONG133 OXC133 PGY133 PQU133 QAQ133 QKM133 QUI133 REE133 ROA133 RXW133 SHS133 SRO133 TBK133 TLG133 TVC133 UEY133 UOU133 UYQ133 VIM133 VSI133 WCE133 WMA133 WVW133 JK21 TG21 ADC21 AMY21 AWU21 BGQ21 BQM21 CAI21 CKE21 CUA21 DDW21 DNS21 DXO21 EHK21 ERG21 FBC21 FKY21 FUU21 GEQ21 GOM21 GYI21 HIE21 HSA21 IBW21 ILS21 IVO21 JFK21 JPG21 JZC21 KIY21 KSU21 LCQ21 LMM21 LWI21 MGE21 MQA21 MZW21 NJS21 NTO21 ODK21 ONG21 OXC21 PGY21 PQU21 QAQ21 QKM21 QUI21 REE21 ROA21 RXW21 SHS21 SRO21 TBK21 TLG21 TVC21 UEY21 UOU21 UYQ21 VIM21 VSI21 WCE21 WMA21 O121 JK121:JK122 TG121:TG122 ADC121:ADC122 AMY121:AMY122 AWU121:AWU122 BGQ121:BGQ122 BQM121:BQM122 CAI121:CAI122 CKE121:CKE122 CUA121:CUA122 DDW121:DDW122 DNS121:DNS122 DXO121:DXO122 EHK121:EHK122 ERG121:ERG122 FBC121:FBC122 FKY121:FKY122 FUU121:FUU122 GEQ121:GEQ122 GOM121:GOM122 GYI121:GYI122 HIE121:HIE122 HSA121:HSA122 IBW121:IBW122 ILS121:ILS122 IVO121:IVO122 JFK121:JFK122 JPG121:JPG122 JZC121:JZC122 KIY121:KIY122 KSU121:KSU122 LCQ121:LCQ122 LMM121:LMM122 LWI121:LWI122 MGE121:MGE122 MQA121:MQA122 MZW121:MZW122 NJS121:NJS122 NTO121:NTO122 ODK121:ODK122 ONG121:ONG122 OXC121:OXC122 PGY121:PGY122 PQU121:PQU122 QAQ121:QAQ122 QKM121:QKM122 QUI121:QUI122 REE121:REE122 ROA121:ROA122 RXW121:RXW122 SHS121:SHS122 SRO121:SRO122 TBK121:TBK122 TLG121:TLG122 TVC121:TVC122 UEY121:UEY122 UOU121:UOU122 UYQ121:UYQ122 VIM121:VIM122 VSI121:VSI122 WCE121:WCE122 WMA121:WMA122 WVW121:WVW122 O63:O71 WVW63 WMA63 WCE63 VSI63 VIM63 UYQ63 UOU63 UEY63 TVC63 TLG63 TBK63 SRO63 SHS63 RXW63 ROA63 REE63 QUI63 QKM63 QAQ63 PQU63 PGY63 OXC63 ONG63 ODK63 NTO63 NJS63 MZW63 MQA63 MGE63 LWI63 LMM63 LCQ63 KSU63 KIY63 JZC63 JPG63 JFK63 IVO63 ILS63 IBW63 HSA63 HIE63 GYI63 GOM63 GEQ63 FUU63 FKY63 FBC63 ERG63 EHK63 DXO63 DNS63 DDW63 CUA63 CKE63 CAI63 BQM63 BGQ63 AWU63 AMY63 ADC63 TG63 JK63">
      <formula1>5</formula1>
    </dataValidation>
    <dataValidation type="list" allowBlank="1" showInputMessage="1" showErrorMessage="1" sqref="R65995:R65999 JN65995:JN65999 TJ65995:TJ65999 ADF65995:ADF65999 ANB65995:ANB65999 AWX65995:AWX65999 BGT65995:BGT65999 BQP65995:BQP65999 CAL65995:CAL65999 CKH65995:CKH65999 CUD65995:CUD65999 DDZ65995:DDZ65999 DNV65995:DNV65999 DXR65995:DXR65999 EHN65995:EHN65999 ERJ65995:ERJ65999 FBF65995:FBF65999 FLB65995:FLB65999 FUX65995:FUX65999 GET65995:GET65999 GOP65995:GOP65999 GYL65995:GYL65999 HIH65995:HIH65999 HSD65995:HSD65999 IBZ65995:IBZ65999 ILV65995:ILV65999 IVR65995:IVR65999 JFN65995:JFN65999 JPJ65995:JPJ65999 JZF65995:JZF65999 KJB65995:KJB65999 KSX65995:KSX65999 LCT65995:LCT65999 LMP65995:LMP65999 LWL65995:LWL65999 MGH65995:MGH65999 MQD65995:MQD65999 MZZ65995:MZZ65999 NJV65995:NJV65999 NTR65995:NTR65999 ODN65995:ODN65999 ONJ65995:ONJ65999 OXF65995:OXF65999 PHB65995:PHB65999 PQX65995:PQX65999 QAT65995:QAT65999 QKP65995:QKP65999 QUL65995:QUL65999 REH65995:REH65999 ROD65995:ROD65999 RXZ65995:RXZ65999 SHV65995:SHV65999 SRR65995:SRR65999 TBN65995:TBN65999 TLJ65995:TLJ65999 TVF65995:TVF65999 UFB65995:UFB65999 UOX65995:UOX65999 UYT65995:UYT65999 VIP65995:VIP65999 VSL65995:VSL65999 WCH65995:WCH65999 WMD65995:WMD65999 WVZ65995:WVZ65999 R131531:R131535 JN131531:JN131535 TJ131531:TJ131535 ADF131531:ADF131535 ANB131531:ANB131535 AWX131531:AWX131535 BGT131531:BGT131535 BQP131531:BQP131535 CAL131531:CAL131535 CKH131531:CKH131535 CUD131531:CUD131535 DDZ131531:DDZ131535 DNV131531:DNV131535 DXR131531:DXR131535 EHN131531:EHN131535 ERJ131531:ERJ131535 FBF131531:FBF131535 FLB131531:FLB131535 FUX131531:FUX131535 GET131531:GET131535 GOP131531:GOP131535 GYL131531:GYL131535 HIH131531:HIH131535 HSD131531:HSD131535 IBZ131531:IBZ131535 ILV131531:ILV131535 IVR131531:IVR131535 JFN131531:JFN131535 JPJ131531:JPJ131535 JZF131531:JZF131535 KJB131531:KJB131535 KSX131531:KSX131535 LCT131531:LCT131535 LMP131531:LMP131535 LWL131531:LWL131535 MGH131531:MGH131535 MQD131531:MQD131535 MZZ131531:MZZ131535 NJV131531:NJV131535 NTR131531:NTR131535 ODN131531:ODN131535 ONJ131531:ONJ131535 OXF131531:OXF131535 PHB131531:PHB131535 PQX131531:PQX131535 QAT131531:QAT131535 QKP131531:QKP131535 QUL131531:QUL131535 REH131531:REH131535 ROD131531:ROD131535 RXZ131531:RXZ131535 SHV131531:SHV131535 SRR131531:SRR131535 TBN131531:TBN131535 TLJ131531:TLJ131535 TVF131531:TVF131535 UFB131531:UFB131535 UOX131531:UOX131535 UYT131531:UYT131535 VIP131531:VIP131535 VSL131531:VSL131535 WCH131531:WCH131535 WMD131531:WMD131535 WVZ131531:WVZ131535 R197067:R197071 JN197067:JN197071 TJ197067:TJ197071 ADF197067:ADF197071 ANB197067:ANB197071 AWX197067:AWX197071 BGT197067:BGT197071 BQP197067:BQP197071 CAL197067:CAL197071 CKH197067:CKH197071 CUD197067:CUD197071 DDZ197067:DDZ197071 DNV197067:DNV197071 DXR197067:DXR197071 EHN197067:EHN197071 ERJ197067:ERJ197071 FBF197067:FBF197071 FLB197067:FLB197071 FUX197067:FUX197071 GET197067:GET197071 GOP197067:GOP197071 GYL197067:GYL197071 HIH197067:HIH197071 HSD197067:HSD197071 IBZ197067:IBZ197071 ILV197067:ILV197071 IVR197067:IVR197071 JFN197067:JFN197071 JPJ197067:JPJ197071 JZF197067:JZF197071 KJB197067:KJB197071 KSX197067:KSX197071 LCT197067:LCT197071 LMP197067:LMP197071 LWL197067:LWL197071 MGH197067:MGH197071 MQD197067:MQD197071 MZZ197067:MZZ197071 NJV197067:NJV197071 NTR197067:NTR197071 ODN197067:ODN197071 ONJ197067:ONJ197071 OXF197067:OXF197071 PHB197067:PHB197071 PQX197067:PQX197071 QAT197067:QAT197071 QKP197067:QKP197071 QUL197067:QUL197071 REH197067:REH197071 ROD197067:ROD197071 RXZ197067:RXZ197071 SHV197067:SHV197071 SRR197067:SRR197071 TBN197067:TBN197071 TLJ197067:TLJ197071 TVF197067:TVF197071 UFB197067:UFB197071 UOX197067:UOX197071 UYT197067:UYT197071 VIP197067:VIP197071 VSL197067:VSL197071 WCH197067:WCH197071 WMD197067:WMD197071 WVZ197067:WVZ197071 R262603:R262607 JN262603:JN262607 TJ262603:TJ262607 ADF262603:ADF262607 ANB262603:ANB262607 AWX262603:AWX262607 BGT262603:BGT262607 BQP262603:BQP262607 CAL262603:CAL262607 CKH262603:CKH262607 CUD262603:CUD262607 DDZ262603:DDZ262607 DNV262603:DNV262607 DXR262603:DXR262607 EHN262603:EHN262607 ERJ262603:ERJ262607 FBF262603:FBF262607 FLB262603:FLB262607 FUX262603:FUX262607 GET262603:GET262607 GOP262603:GOP262607 GYL262603:GYL262607 HIH262603:HIH262607 HSD262603:HSD262607 IBZ262603:IBZ262607 ILV262603:ILV262607 IVR262603:IVR262607 JFN262603:JFN262607 JPJ262603:JPJ262607 JZF262603:JZF262607 KJB262603:KJB262607 KSX262603:KSX262607 LCT262603:LCT262607 LMP262603:LMP262607 LWL262603:LWL262607 MGH262603:MGH262607 MQD262603:MQD262607 MZZ262603:MZZ262607 NJV262603:NJV262607 NTR262603:NTR262607 ODN262603:ODN262607 ONJ262603:ONJ262607 OXF262603:OXF262607 PHB262603:PHB262607 PQX262603:PQX262607 QAT262603:QAT262607 QKP262603:QKP262607 QUL262603:QUL262607 REH262603:REH262607 ROD262603:ROD262607 RXZ262603:RXZ262607 SHV262603:SHV262607 SRR262603:SRR262607 TBN262603:TBN262607 TLJ262603:TLJ262607 TVF262603:TVF262607 UFB262603:UFB262607 UOX262603:UOX262607 UYT262603:UYT262607 VIP262603:VIP262607 VSL262603:VSL262607 WCH262603:WCH262607 WMD262603:WMD262607 WVZ262603:WVZ262607 R328139:R328143 JN328139:JN328143 TJ328139:TJ328143 ADF328139:ADF328143 ANB328139:ANB328143 AWX328139:AWX328143 BGT328139:BGT328143 BQP328139:BQP328143 CAL328139:CAL328143 CKH328139:CKH328143 CUD328139:CUD328143 DDZ328139:DDZ328143 DNV328139:DNV328143 DXR328139:DXR328143 EHN328139:EHN328143 ERJ328139:ERJ328143 FBF328139:FBF328143 FLB328139:FLB328143 FUX328139:FUX328143 GET328139:GET328143 GOP328139:GOP328143 GYL328139:GYL328143 HIH328139:HIH328143 HSD328139:HSD328143 IBZ328139:IBZ328143 ILV328139:ILV328143 IVR328139:IVR328143 JFN328139:JFN328143 JPJ328139:JPJ328143 JZF328139:JZF328143 KJB328139:KJB328143 KSX328139:KSX328143 LCT328139:LCT328143 LMP328139:LMP328143 LWL328139:LWL328143 MGH328139:MGH328143 MQD328139:MQD328143 MZZ328139:MZZ328143 NJV328139:NJV328143 NTR328139:NTR328143 ODN328139:ODN328143 ONJ328139:ONJ328143 OXF328139:OXF328143 PHB328139:PHB328143 PQX328139:PQX328143 QAT328139:QAT328143 QKP328139:QKP328143 QUL328139:QUL328143 REH328139:REH328143 ROD328139:ROD328143 RXZ328139:RXZ328143 SHV328139:SHV328143 SRR328139:SRR328143 TBN328139:TBN328143 TLJ328139:TLJ328143 TVF328139:TVF328143 UFB328139:UFB328143 UOX328139:UOX328143 UYT328139:UYT328143 VIP328139:VIP328143 VSL328139:VSL328143 WCH328139:WCH328143 WMD328139:WMD328143 WVZ328139:WVZ328143 R393675:R393679 JN393675:JN393679 TJ393675:TJ393679 ADF393675:ADF393679 ANB393675:ANB393679 AWX393675:AWX393679 BGT393675:BGT393679 BQP393675:BQP393679 CAL393675:CAL393679 CKH393675:CKH393679 CUD393675:CUD393679 DDZ393675:DDZ393679 DNV393675:DNV393679 DXR393675:DXR393679 EHN393675:EHN393679 ERJ393675:ERJ393679 FBF393675:FBF393679 FLB393675:FLB393679 FUX393675:FUX393679 GET393675:GET393679 GOP393675:GOP393679 GYL393675:GYL393679 HIH393675:HIH393679 HSD393675:HSD393679 IBZ393675:IBZ393679 ILV393675:ILV393679 IVR393675:IVR393679 JFN393675:JFN393679 JPJ393675:JPJ393679 JZF393675:JZF393679 KJB393675:KJB393679 KSX393675:KSX393679 LCT393675:LCT393679 LMP393675:LMP393679 LWL393675:LWL393679 MGH393675:MGH393679 MQD393675:MQD393679 MZZ393675:MZZ393679 NJV393675:NJV393679 NTR393675:NTR393679 ODN393675:ODN393679 ONJ393675:ONJ393679 OXF393675:OXF393679 PHB393675:PHB393679 PQX393675:PQX393679 QAT393675:QAT393679 QKP393675:QKP393679 QUL393675:QUL393679 REH393675:REH393679 ROD393675:ROD393679 RXZ393675:RXZ393679 SHV393675:SHV393679 SRR393675:SRR393679 TBN393675:TBN393679 TLJ393675:TLJ393679 TVF393675:TVF393679 UFB393675:UFB393679 UOX393675:UOX393679 UYT393675:UYT393679 VIP393675:VIP393679 VSL393675:VSL393679 WCH393675:WCH393679 WMD393675:WMD393679 WVZ393675:WVZ393679 R459211:R459215 JN459211:JN459215 TJ459211:TJ459215 ADF459211:ADF459215 ANB459211:ANB459215 AWX459211:AWX459215 BGT459211:BGT459215 BQP459211:BQP459215 CAL459211:CAL459215 CKH459211:CKH459215 CUD459211:CUD459215 DDZ459211:DDZ459215 DNV459211:DNV459215 DXR459211:DXR459215 EHN459211:EHN459215 ERJ459211:ERJ459215 FBF459211:FBF459215 FLB459211:FLB459215 FUX459211:FUX459215 GET459211:GET459215 GOP459211:GOP459215 GYL459211:GYL459215 HIH459211:HIH459215 HSD459211:HSD459215 IBZ459211:IBZ459215 ILV459211:ILV459215 IVR459211:IVR459215 JFN459211:JFN459215 JPJ459211:JPJ459215 JZF459211:JZF459215 KJB459211:KJB459215 KSX459211:KSX459215 LCT459211:LCT459215 LMP459211:LMP459215 LWL459211:LWL459215 MGH459211:MGH459215 MQD459211:MQD459215 MZZ459211:MZZ459215 NJV459211:NJV459215 NTR459211:NTR459215 ODN459211:ODN459215 ONJ459211:ONJ459215 OXF459211:OXF459215 PHB459211:PHB459215 PQX459211:PQX459215 QAT459211:QAT459215 QKP459211:QKP459215 QUL459211:QUL459215 REH459211:REH459215 ROD459211:ROD459215 RXZ459211:RXZ459215 SHV459211:SHV459215 SRR459211:SRR459215 TBN459211:TBN459215 TLJ459211:TLJ459215 TVF459211:TVF459215 UFB459211:UFB459215 UOX459211:UOX459215 UYT459211:UYT459215 VIP459211:VIP459215 VSL459211:VSL459215 WCH459211:WCH459215 WMD459211:WMD459215 WVZ459211:WVZ459215 R524747:R524751 JN524747:JN524751 TJ524747:TJ524751 ADF524747:ADF524751 ANB524747:ANB524751 AWX524747:AWX524751 BGT524747:BGT524751 BQP524747:BQP524751 CAL524747:CAL524751 CKH524747:CKH524751 CUD524747:CUD524751 DDZ524747:DDZ524751 DNV524747:DNV524751 DXR524747:DXR524751 EHN524747:EHN524751 ERJ524747:ERJ524751 FBF524747:FBF524751 FLB524747:FLB524751 FUX524747:FUX524751 GET524747:GET524751 GOP524747:GOP524751 GYL524747:GYL524751 HIH524747:HIH524751 HSD524747:HSD524751 IBZ524747:IBZ524751 ILV524747:ILV524751 IVR524747:IVR524751 JFN524747:JFN524751 JPJ524747:JPJ524751 JZF524747:JZF524751 KJB524747:KJB524751 KSX524747:KSX524751 LCT524747:LCT524751 LMP524747:LMP524751 LWL524747:LWL524751 MGH524747:MGH524751 MQD524747:MQD524751 MZZ524747:MZZ524751 NJV524747:NJV524751 NTR524747:NTR524751 ODN524747:ODN524751 ONJ524747:ONJ524751 OXF524747:OXF524751 PHB524747:PHB524751 PQX524747:PQX524751 QAT524747:QAT524751 QKP524747:QKP524751 QUL524747:QUL524751 REH524747:REH524751 ROD524747:ROD524751 RXZ524747:RXZ524751 SHV524747:SHV524751 SRR524747:SRR524751 TBN524747:TBN524751 TLJ524747:TLJ524751 TVF524747:TVF524751 UFB524747:UFB524751 UOX524747:UOX524751 UYT524747:UYT524751 VIP524747:VIP524751 VSL524747:VSL524751 WCH524747:WCH524751 WMD524747:WMD524751 WVZ524747:WVZ524751 R590283:R590287 JN590283:JN590287 TJ590283:TJ590287 ADF590283:ADF590287 ANB590283:ANB590287 AWX590283:AWX590287 BGT590283:BGT590287 BQP590283:BQP590287 CAL590283:CAL590287 CKH590283:CKH590287 CUD590283:CUD590287 DDZ590283:DDZ590287 DNV590283:DNV590287 DXR590283:DXR590287 EHN590283:EHN590287 ERJ590283:ERJ590287 FBF590283:FBF590287 FLB590283:FLB590287 FUX590283:FUX590287 GET590283:GET590287 GOP590283:GOP590287 GYL590283:GYL590287 HIH590283:HIH590287 HSD590283:HSD590287 IBZ590283:IBZ590287 ILV590283:ILV590287 IVR590283:IVR590287 JFN590283:JFN590287 JPJ590283:JPJ590287 JZF590283:JZF590287 KJB590283:KJB590287 KSX590283:KSX590287 LCT590283:LCT590287 LMP590283:LMP590287 LWL590283:LWL590287 MGH590283:MGH590287 MQD590283:MQD590287 MZZ590283:MZZ590287 NJV590283:NJV590287 NTR590283:NTR590287 ODN590283:ODN590287 ONJ590283:ONJ590287 OXF590283:OXF590287 PHB590283:PHB590287 PQX590283:PQX590287 QAT590283:QAT590287 QKP590283:QKP590287 QUL590283:QUL590287 REH590283:REH590287 ROD590283:ROD590287 RXZ590283:RXZ590287 SHV590283:SHV590287 SRR590283:SRR590287 TBN590283:TBN590287 TLJ590283:TLJ590287 TVF590283:TVF590287 UFB590283:UFB590287 UOX590283:UOX590287 UYT590283:UYT590287 VIP590283:VIP590287 VSL590283:VSL590287 WCH590283:WCH590287 WMD590283:WMD590287 WVZ590283:WVZ590287 R655819:R655823 JN655819:JN655823 TJ655819:TJ655823 ADF655819:ADF655823 ANB655819:ANB655823 AWX655819:AWX655823 BGT655819:BGT655823 BQP655819:BQP655823 CAL655819:CAL655823 CKH655819:CKH655823 CUD655819:CUD655823 DDZ655819:DDZ655823 DNV655819:DNV655823 DXR655819:DXR655823 EHN655819:EHN655823 ERJ655819:ERJ655823 FBF655819:FBF655823 FLB655819:FLB655823 FUX655819:FUX655823 GET655819:GET655823 GOP655819:GOP655823 GYL655819:GYL655823 HIH655819:HIH655823 HSD655819:HSD655823 IBZ655819:IBZ655823 ILV655819:ILV655823 IVR655819:IVR655823 JFN655819:JFN655823 JPJ655819:JPJ655823 JZF655819:JZF655823 KJB655819:KJB655823 KSX655819:KSX655823 LCT655819:LCT655823 LMP655819:LMP655823 LWL655819:LWL655823 MGH655819:MGH655823 MQD655819:MQD655823 MZZ655819:MZZ655823 NJV655819:NJV655823 NTR655819:NTR655823 ODN655819:ODN655823 ONJ655819:ONJ655823 OXF655819:OXF655823 PHB655819:PHB655823 PQX655819:PQX655823 QAT655819:QAT655823 QKP655819:QKP655823 QUL655819:QUL655823 REH655819:REH655823 ROD655819:ROD655823 RXZ655819:RXZ655823 SHV655819:SHV655823 SRR655819:SRR655823 TBN655819:TBN655823 TLJ655819:TLJ655823 TVF655819:TVF655823 UFB655819:UFB655823 UOX655819:UOX655823 UYT655819:UYT655823 VIP655819:VIP655823 VSL655819:VSL655823 WCH655819:WCH655823 WMD655819:WMD655823 WVZ655819:WVZ655823 R721355:R721359 JN721355:JN721359 TJ721355:TJ721359 ADF721355:ADF721359 ANB721355:ANB721359 AWX721355:AWX721359 BGT721355:BGT721359 BQP721355:BQP721359 CAL721355:CAL721359 CKH721355:CKH721359 CUD721355:CUD721359 DDZ721355:DDZ721359 DNV721355:DNV721359 DXR721355:DXR721359 EHN721355:EHN721359 ERJ721355:ERJ721359 FBF721355:FBF721359 FLB721355:FLB721359 FUX721355:FUX721359 GET721355:GET721359 GOP721355:GOP721359 GYL721355:GYL721359 HIH721355:HIH721359 HSD721355:HSD721359 IBZ721355:IBZ721359 ILV721355:ILV721359 IVR721355:IVR721359 JFN721355:JFN721359 JPJ721355:JPJ721359 JZF721355:JZF721359 KJB721355:KJB721359 KSX721355:KSX721359 LCT721355:LCT721359 LMP721355:LMP721359 LWL721355:LWL721359 MGH721355:MGH721359 MQD721355:MQD721359 MZZ721355:MZZ721359 NJV721355:NJV721359 NTR721355:NTR721359 ODN721355:ODN721359 ONJ721355:ONJ721359 OXF721355:OXF721359 PHB721355:PHB721359 PQX721355:PQX721359 QAT721355:QAT721359 QKP721355:QKP721359 QUL721355:QUL721359 REH721355:REH721359 ROD721355:ROD721359 RXZ721355:RXZ721359 SHV721355:SHV721359 SRR721355:SRR721359 TBN721355:TBN721359 TLJ721355:TLJ721359 TVF721355:TVF721359 UFB721355:UFB721359 UOX721355:UOX721359 UYT721355:UYT721359 VIP721355:VIP721359 VSL721355:VSL721359 WCH721355:WCH721359 WMD721355:WMD721359 WVZ721355:WVZ721359 R786891:R786895 JN786891:JN786895 TJ786891:TJ786895 ADF786891:ADF786895 ANB786891:ANB786895 AWX786891:AWX786895 BGT786891:BGT786895 BQP786891:BQP786895 CAL786891:CAL786895 CKH786891:CKH786895 CUD786891:CUD786895 DDZ786891:DDZ786895 DNV786891:DNV786895 DXR786891:DXR786895 EHN786891:EHN786895 ERJ786891:ERJ786895 FBF786891:FBF786895 FLB786891:FLB786895 FUX786891:FUX786895 GET786891:GET786895 GOP786891:GOP786895 GYL786891:GYL786895 HIH786891:HIH786895 HSD786891:HSD786895 IBZ786891:IBZ786895 ILV786891:ILV786895 IVR786891:IVR786895 JFN786891:JFN786895 JPJ786891:JPJ786895 JZF786891:JZF786895 KJB786891:KJB786895 KSX786891:KSX786895 LCT786891:LCT786895 LMP786891:LMP786895 LWL786891:LWL786895 MGH786891:MGH786895 MQD786891:MQD786895 MZZ786891:MZZ786895 NJV786891:NJV786895 NTR786891:NTR786895 ODN786891:ODN786895 ONJ786891:ONJ786895 OXF786891:OXF786895 PHB786891:PHB786895 PQX786891:PQX786895 QAT786891:QAT786895 QKP786891:QKP786895 QUL786891:QUL786895 REH786891:REH786895 ROD786891:ROD786895 RXZ786891:RXZ786895 SHV786891:SHV786895 SRR786891:SRR786895 TBN786891:TBN786895 TLJ786891:TLJ786895 TVF786891:TVF786895 UFB786891:UFB786895 UOX786891:UOX786895 UYT786891:UYT786895 VIP786891:VIP786895 VSL786891:VSL786895 WCH786891:WCH786895 WMD786891:WMD786895 WVZ786891:WVZ786895 R852427:R852431 JN852427:JN852431 TJ852427:TJ852431 ADF852427:ADF852431 ANB852427:ANB852431 AWX852427:AWX852431 BGT852427:BGT852431 BQP852427:BQP852431 CAL852427:CAL852431 CKH852427:CKH852431 CUD852427:CUD852431 DDZ852427:DDZ852431 DNV852427:DNV852431 DXR852427:DXR852431 EHN852427:EHN852431 ERJ852427:ERJ852431 FBF852427:FBF852431 FLB852427:FLB852431 FUX852427:FUX852431 GET852427:GET852431 GOP852427:GOP852431 GYL852427:GYL852431 HIH852427:HIH852431 HSD852427:HSD852431 IBZ852427:IBZ852431 ILV852427:ILV852431 IVR852427:IVR852431 JFN852427:JFN852431 JPJ852427:JPJ852431 JZF852427:JZF852431 KJB852427:KJB852431 KSX852427:KSX852431 LCT852427:LCT852431 LMP852427:LMP852431 LWL852427:LWL852431 MGH852427:MGH852431 MQD852427:MQD852431 MZZ852427:MZZ852431 NJV852427:NJV852431 NTR852427:NTR852431 ODN852427:ODN852431 ONJ852427:ONJ852431 OXF852427:OXF852431 PHB852427:PHB852431 PQX852427:PQX852431 QAT852427:QAT852431 QKP852427:QKP852431 QUL852427:QUL852431 REH852427:REH852431 ROD852427:ROD852431 RXZ852427:RXZ852431 SHV852427:SHV852431 SRR852427:SRR852431 TBN852427:TBN852431 TLJ852427:TLJ852431 TVF852427:TVF852431 UFB852427:UFB852431 UOX852427:UOX852431 UYT852427:UYT852431 VIP852427:VIP852431 VSL852427:VSL852431 WCH852427:WCH852431 WMD852427:WMD852431 WVZ852427:WVZ852431 R917963:R917967 JN917963:JN917967 TJ917963:TJ917967 ADF917963:ADF917967 ANB917963:ANB917967 AWX917963:AWX917967 BGT917963:BGT917967 BQP917963:BQP917967 CAL917963:CAL917967 CKH917963:CKH917967 CUD917963:CUD917967 DDZ917963:DDZ917967 DNV917963:DNV917967 DXR917963:DXR917967 EHN917963:EHN917967 ERJ917963:ERJ917967 FBF917963:FBF917967 FLB917963:FLB917967 FUX917963:FUX917967 GET917963:GET917967 GOP917963:GOP917967 GYL917963:GYL917967 HIH917963:HIH917967 HSD917963:HSD917967 IBZ917963:IBZ917967 ILV917963:ILV917967 IVR917963:IVR917967 JFN917963:JFN917967 JPJ917963:JPJ917967 JZF917963:JZF917967 KJB917963:KJB917967 KSX917963:KSX917967 LCT917963:LCT917967 LMP917963:LMP917967 LWL917963:LWL917967 MGH917963:MGH917967 MQD917963:MQD917967 MZZ917963:MZZ917967 NJV917963:NJV917967 NTR917963:NTR917967 ODN917963:ODN917967 ONJ917963:ONJ917967 OXF917963:OXF917967 PHB917963:PHB917967 PQX917963:PQX917967 QAT917963:QAT917967 QKP917963:QKP917967 QUL917963:QUL917967 REH917963:REH917967 ROD917963:ROD917967 RXZ917963:RXZ917967 SHV917963:SHV917967 SRR917963:SRR917967 TBN917963:TBN917967 TLJ917963:TLJ917967 TVF917963:TVF917967 UFB917963:UFB917967 UOX917963:UOX917967 UYT917963:UYT917967 VIP917963:VIP917967 VSL917963:VSL917967 WCH917963:WCH917967 WMD917963:WMD917967 WVZ917963:WVZ917967 R983499:R983503 JN983499:JN983503 TJ983499:TJ983503 ADF983499:ADF983503 ANB983499:ANB983503 AWX983499:AWX983503 BGT983499:BGT983503 BQP983499:BQP983503 CAL983499:CAL983503 CKH983499:CKH983503 CUD983499:CUD983503 DDZ983499:DDZ983503 DNV983499:DNV983503 DXR983499:DXR983503 EHN983499:EHN983503 ERJ983499:ERJ983503 FBF983499:FBF983503 FLB983499:FLB983503 FUX983499:FUX983503 GET983499:GET983503 GOP983499:GOP983503 GYL983499:GYL983503 HIH983499:HIH983503 HSD983499:HSD983503 IBZ983499:IBZ983503 ILV983499:ILV983503 IVR983499:IVR983503 JFN983499:JFN983503 JPJ983499:JPJ983503 JZF983499:JZF983503 KJB983499:KJB983503 KSX983499:KSX983503 LCT983499:LCT983503 LMP983499:LMP983503 LWL983499:LWL983503 MGH983499:MGH983503 MQD983499:MQD983503 MZZ983499:MZZ983503 NJV983499:NJV983503 NTR983499:NTR983503 ODN983499:ODN983503 ONJ983499:ONJ983503 OXF983499:OXF983503 PHB983499:PHB983503 PQX983499:PQX983503 QAT983499:QAT983503 QKP983499:QKP983503 QUL983499:QUL983503 REH983499:REH983503 ROD983499:ROD983503 RXZ983499:RXZ983503 SHV983499:SHV983503 SRR983499:SRR983503 TBN983499:TBN983503 TLJ983499:TLJ983503 TVF983499:TVF983503 UFB983499:UFB983503 UOX983499:UOX983503 UYT983499:UYT983503 VIP983499:VIP983503 VSL983499:VSL983503 WCH983499:WCH983503 WMD983499:WMD983503 WVZ983499:WVZ983503 JN201:JN247 TJ201:TJ247 ADF201:ADF247 ANB201:ANB247 AWX201:AWX247 BGT201:BGT247 BQP201:BQP247 CAL201:CAL247 CKH201:CKH247 CUD201:CUD247 DDZ201:DDZ247 DNV201:DNV247 DXR201:DXR247 EHN201:EHN247 ERJ201:ERJ247 FBF201:FBF247 FLB201:FLB247 FUX201:FUX247 GET201:GET247 GOP201:GOP247 GYL201:GYL247 HIH201:HIH247 HSD201:HSD247 IBZ201:IBZ247 ILV201:ILV247 IVR201:IVR247 JFN201:JFN247 JPJ201:JPJ247 JZF201:JZF247 KJB201:KJB247 KSX201:KSX247 LCT201:LCT247 LMP201:LMP247 LWL201:LWL247 MGH201:MGH247 MQD201:MQD247 MZZ201:MZZ247 NJV201:NJV247 NTR201:NTR247 ODN201:ODN247 ONJ201:ONJ247 OXF201:OXF247 PHB201:PHB247 PQX201:PQX247 QAT201:QAT247 QKP201:QKP247 QUL201:QUL247 REH201:REH247 ROD201:ROD247 RXZ201:RXZ247 SHV201:SHV247 SRR201:SRR247 TBN201:TBN247 TLJ201:TLJ247 TVF201:TVF247 UFB201:UFB247 UOX201:UOX247 UYT201:UYT247 VIP201:VIP247 VSL201:VSL247 WCH201:WCH247 WMD201:WMD247 WVZ201:WVZ247 TJ305:TJ465 JN305:JN465 R305:R465 WVZ305:WVZ465 WMD305:WMD465 WCH305:WCH465 VSL305:VSL465 VIP305:VIP465 UYT305:UYT465 UOX305:UOX465 UFB305:UFB465 TVF305:TVF465 TLJ305:TLJ465 TBN305:TBN465 SRR305:SRR465 SHV305:SHV465 RXZ305:RXZ465 ROD305:ROD465 REH305:REH465 QUL305:QUL465 QKP305:QKP465 QAT305:QAT465 PQX305:PQX465 PHB305:PHB465 OXF305:OXF465 ONJ305:ONJ465 ODN305:ODN465 NTR305:NTR465 NJV305:NJV465 MZZ305:MZZ465 MQD305:MQD465 MGH305:MGH465 LWL305:LWL465 LMP305:LMP465 LCT305:LCT465 KSX305:KSX465 KJB305:KJB465 JZF305:JZF465 JPJ305:JPJ465 JFN305:JFN465 IVR305:IVR465 ILV305:ILV465 IBZ305:IBZ465 HSD305:HSD465 HIH305:HIH465 GYL305:GYL465 GOP305:GOP465 GET305:GET465 FUX305:FUX465 FLB305:FLB465 FBF305:FBF465 ERJ305:ERJ465 EHN305:EHN465 DXR305:DXR465 DNV305:DNV465 DDZ305:DDZ465 CUD305:CUD465 CKH305:CKH465 CAL305:CAL465 BQP305:BQP465 BGT305:BGT465 AWX305:AWX465 ANB305:ANB465 ADF305:ADF465 R125:R252 R5:R123 WVZ5:WVZ188 WMD5:WMD188 WCH5:WCH188 VSL5:VSL188 VIP5:VIP188 UYT5:UYT188 UOX5:UOX188 UFB5:UFB188 TVF5:TVF188 TLJ5:TLJ188 TBN5:TBN188 SRR5:SRR188 SHV5:SHV188 RXZ5:RXZ188 ROD5:ROD188 REH5:REH188 QUL5:QUL188 QKP5:QKP188 QAT5:QAT188 PQX5:PQX188 PHB5:PHB188 OXF5:OXF188 ONJ5:ONJ188 ODN5:ODN188 NTR5:NTR188 NJV5:NJV188 MZZ5:MZZ188 MQD5:MQD188 MGH5:MGH188 LWL5:LWL188 LMP5:LMP188 LCT5:LCT188 KSX5:KSX188 KJB5:KJB188 JZF5:JZF188 JPJ5:JPJ188 JFN5:JFN188 IVR5:IVR188 ILV5:ILV188 IBZ5:IBZ188 HSD5:HSD188 HIH5:HIH188 GYL5:GYL188 GOP5:GOP188 GET5:GET188 FUX5:FUX188 FLB5:FLB188 FBF5:FBF188 ERJ5:ERJ188 EHN5:EHN188 DXR5:DXR188 DNV5:DNV188 DDZ5:DDZ188 CUD5:CUD188 CKH5:CKH188 CAL5:CAL188 BQP5:BQP188 BGT5:BGT188 AWX5:AWX188 ANB5:ANB188 ADF5:ADF188 TJ5:TJ188 JN5:JN188">
      <formula1>"비협정,협정"</formula1>
    </dataValidation>
    <dataValidation type="list" allowBlank="1" showInputMessage="1" showErrorMessage="1" sqref="C65995:C65999 IY65995:IY65999 SU65995:SU65999 ACQ65995:ACQ65999 AMM65995:AMM65999 AWI65995:AWI65999 BGE65995:BGE65999 BQA65995:BQA65999 BZW65995:BZW65999 CJS65995:CJS65999 CTO65995:CTO65999 DDK65995:DDK65999 DNG65995:DNG65999 DXC65995:DXC65999 EGY65995:EGY65999 EQU65995:EQU65999 FAQ65995:FAQ65999 FKM65995:FKM65999 FUI65995:FUI65999 GEE65995:GEE65999 GOA65995:GOA65999 GXW65995:GXW65999 HHS65995:HHS65999 HRO65995:HRO65999 IBK65995:IBK65999 ILG65995:ILG65999 IVC65995:IVC65999 JEY65995:JEY65999 JOU65995:JOU65999 JYQ65995:JYQ65999 KIM65995:KIM65999 KSI65995:KSI65999 LCE65995:LCE65999 LMA65995:LMA65999 LVW65995:LVW65999 MFS65995:MFS65999 MPO65995:MPO65999 MZK65995:MZK65999 NJG65995:NJG65999 NTC65995:NTC65999 OCY65995:OCY65999 OMU65995:OMU65999 OWQ65995:OWQ65999 PGM65995:PGM65999 PQI65995:PQI65999 QAE65995:QAE65999 QKA65995:QKA65999 QTW65995:QTW65999 RDS65995:RDS65999 RNO65995:RNO65999 RXK65995:RXK65999 SHG65995:SHG65999 SRC65995:SRC65999 TAY65995:TAY65999 TKU65995:TKU65999 TUQ65995:TUQ65999 UEM65995:UEM65999 UOI65995:UOI65999 UYE65995:UYE65999 VIA65995:VIA65999 VRW65995:VRW65999 WBS65995:WBS65999 WLO65995:WLO65999 WVK65995:WVK65999 C131531:C131535 IY131531:IY131535 SU131531:SU131535 ACQ131531:ACQ131535 AMM131531:AMM131535 AWI131531:AWI131535 BGE131531:BGE131535 BQA131531:BQA131535 BZW131531:BZW131535 CJS131531:CJS131535 CTO131531:CTO131535 DDK131531:DDK131535 DNG131531:DNG131535 DXC131531:DXC131535 EGY131531:EGY131535 EQU131531:EQU131535 FAQ131531:FAQ131535 FKM131531:FKM131535 FUI131531:FUI131535 GEE131531:GEE131535 GOA131531:GOA131535 GXW131531:GXW131535 HHS131531:HHS131535 HRO131531:HRO131535 IBK131531:IBK131535 ILG131531:ILG131535 IVC131531:IVC131535 JEY131531:JEY131535 JOU131531:JOU131535 JYQ131531:JYQ131535 KIM131531:KIM131535 KSI131531:KSI131535 LCE131531:LCE131535 LMA131531:LMA131535 LVW131531:LVW131535 MFS131531:MFS131535 MPO131531:MPO131535 MZK131531:MZK131535 NJG131531:NJG131535 NTC131531:NTC131535 OCY131531:OCY131535 OMU131531:OMU131535 OWQ131531:OWQ131535 PGM131531:PGM131535 PQI131531:PQI131535 QAE131531:QAE131535 QKA131531:QKA131535 QTW131531:QTW131535 RDS131531:RDS131535 RNO131531:RNO131535 RXK131531:RXK131535 SHG131531:SHG131535 SRC131531:SRC131535 TAY131531:TAY131535 TKU131531:TKU131535 TUQ131531:TUQ131535 UEM131531:UEM131535 UOI131531:UOI131535 UYE131531:UYE131535 VIA131531:VIA131535 VRW131531:VRW131535 WBS131531:WBS131535 WLO131531:WLO131535 WVK131531:WVK131535 C197067:C197071 IY197067:IY197071 SU197067:SU197071 ACQ197067:ACQ197071 AMM197067:AMM197071 AWI197067:AWI197071 BGE197067:BGE197071 BQA197067:BQA197071 BZW197067:BZW197071 CJS197067:CJS197071 CTO197067:CTO197071 DDK197067:DDK197071 DNG197067:DNG197071 DXC197067:DXC197071 EGY197067:EGY197071 EQU197067:EQU197071 FAQ197067:FAQ197071 FKM197067:FKM197071 FUI197067:FUI197071 GEE197067:GEE197071 GOA197067:GOA197071 GXW197067:GXW197071 HHS197067:HHS197071 HRO197067:HRO197071 IBK197067:IBK197071 ILG197067:ILG197071 IVC197067:IVC197071 JEY197067:JEY197071 JOU197067:JOU197071 JYQ197067:JYQ197071 KIM197067:KIM197071 KSI197067:KSI197071 LCE197067:LCE197071 LMA197067:LMA197071 LVW197067:LVW197071 MFS197067:MFS197071 MPO197067:MPO197071 MZK197067:MZK197071 NJG197067:NJG197071 NTC197067:NTC197071 OCY197067:OCY197071 OMU197067:OMU197071 OWQ197067:OWQ197071 PGM197067:PGM197071 PQI197067:PQI197071 QAE197067:QAE197071 QKA197067:QKA197071 QTW197067:QTW197071 RDS197067:RDS197071 RNO197067:RNO197071 RXK197067:RXK197071 SHG197067:SHG197071 SRC197067:SRC197071 TAY197067:TAY197071 TKU197067:TKU197071 TUQ197067:TUQ197071 UEM197067:UEM197071 UOI197067:UOI197071 UYE197067:UYE197071 VIA197067:VIA197071 VRW197067:VRW197071 WBS197067:WBS197071 WLO197067:WLO197071 WVK197067:WVK197071 C262603:C262607 IY262603:IY262607 SU262603:SU262607 ACQ262603:ACQ262607 AMM262603:AMM262607 AWI262603:AWI262607 BGE262603:BGE262607 BQA262603:BQA262607 BZW262603:BZW262607 CJS262603:CJS262607 CTO262603:CTO262607 DDK262603:DDK262607 DNG262603:DNG262607 DXC262603:DXC262607 EGY262603:EGY262607 EQU262603:EQU262607 FAQ262603:FAQ262607 FKM262603:FKM262607 FUI262603:FUI262607 GEE262603:GEE262607 GOA262603:GOA262607 GXW262603:GXW262607 HHS262603:HHS262607 HRO262603:HRO262607 IBK262603:IBK262607 ILG262603:ILG262607 IVC262603:IVC262607 JEY262603:JEY262607 JOU262603:JOU262607 JYQ262603:JYQ262607 KIM262603:KIM262607 KSI262603:KSI262607 LCE262603:LCE262607 LMA262603:LMA262607 LVW262603:LVW262607 MFS262603:MFS262607 MPO262603:MPO262607 MZK262603:MZK262607 NJG262603:NJG262607 NTC262603:NTC262607 OCY262603:OCY262607 OMU262603:OMU262607 OWQ262603:OWQ262607 PGM262603:PGM262607 PQI262603:PQI262607 QAE262603:QAE262607 QKA262603:QKA262607 QTW262603:QTW262607 RDS262603:RDS262607 RNO262603:RNO262607 RXK262603:RXK262607 SHG262603:SHG262607 SRC262603:SRC262607 TAY262603:TAY262607 TKU262603:TKU262607 TUQ262603:TUQ262607 UEM262603:UEM262607 UOI262603:UOI262607 UYE262603:UYE262607 VIA262603:VIA262607 VRW262603:VRW262607 WBS262603:WBS262607 WLO262603:WLO262607 WVK262603:WVK262607 C328139:C328143 IY328139:IY328143 SU328139:SU328143 ACQ328139:ACQ328143 AMM328139:AMM328143 AWI328139:AWI328143 BGE328139:BGE328143 BQA328139:BQA328143 BZW328139:BZW328143 CJS328139:CJS328143 CTO328139:CTO328143 DDK328139:DDK328143 DNG328139:DNG328143 DXC328139:DXC328143 EGY328139:EGY328143 EQU328139:EQU328143 FAQ328139:FAQ328143 FKM328139:FKM328143 FUI328139:FUI328143 GEE328139:GEE328143 GOA328139:GOA328143 GXW328139:GXW328143 HHS328139:HHS328143 HRO328139:HRO328143 IBK328139:IBK328143 ILG328139:ILG328143 IVC328139:IVC328143 JEY328139:JEY328143 JOU328139:JOU328143 JYQ328139:JYQ328143 KIM328139:KIM328143 KSI328139:KSI328143 LCE328139:LCE328143 LMA328139:LMA328143 LVW328139:LVW328143 MFS328139:MFS328143 MPO328139:MPO328143 MZK328139:MZK328143 NJG328139:NJG328143 NTC328139:NTC328143 OCY328139:OCY328143 OMU328139:OMU328143 OWQ328139:OWQ328143 PGM328139:PGM328143 PQI328139:PQI328143 QAE328139:QAE328143 QKA328139:QKA328143 QTW328139:QTW328143 RDS328139:RDS328143 RNO328139:RNO328143 RXK328139:RXK328143 SHG328139:SHG328143 SRC328139:SRC328143 TAY328139:TAY328143 TKU328139:TKU328143 TUQ328139:TUQ328143 UEM328139:UEM328143 UOI328139:UOI328143 UYE328139:UYE328143 VIA328139:VIA328143 VRW328139:VRW328143 WBS328139:WBS328143 WLO328139:WLO328143 WVK328139:WVK328143 C393675:C393679 IY393675:IY393679 SU393675:SU393679 ACQ393675:ACQ393679 AMM393675:AMM393679 AWI393675:AWI393679 BGE393675:BGE393679 BQA393675:BQA393679 BZW393675:BZW393679 CJS393675:CJS393679 CTO393675:CTO393679 DDK393675:DDK393679 DNG393675:DNG393679 DXC393675:DXC393679 EGY393675:EGY393679 EQU393675:EQU393679 FAQ393675:FAQ393679 FKM393675:FKM393679 FUI393675:FUI393679 GEE393675:GEE393679 GOA393675:GOA393679 GXW393675:GXW393679 HHS393675:HHS393679 HRO393675:HRO393679 IBK393675:IBK393679 ILG393675:ILG393679 IVC393675:IVC393679 JEY393675:JEY393679 JOU393675:JOU393679 JYQ393675:JYQ393679 KIM393675:KIM393679 KSI393675:KSI393679 LCE393675:LCE393679 LMA393675:LMA393679 LVW393675:LVW393679 MFS393675:MFS393679 MPO393675:MPO393679 MZK393675:MZK393679 NJG393675:NJG393679 NTC393675:NTC393679 OCY393675:OCY393679 OMU393675:OMU393679 OWQ393675:OWQ393679 PGM393675:PGM393679 PQI393675:PQI393679 QAE393675:QAE393679 QKA393675:QKA393679 QTW393675:QTW393679 RDS393675:RDS393679 RNO393675:RNO393679 RXK393675:RXK393679 SHG393675:SHG393679 SRC393675:SRC393679 TAY393675:TAY393679 TKU393675:TKU393679 TUQ393675:TUQ393679 UEM393675:UEM393679 UOI393675:UOI393679 UYE393675:UYE393679 VIA393675:VIA393679 VRW393675:VRW393679 WBS393675:WBS393679 WLO393675:WLO393679 WVK393675:WVK393679 C459211:C459215 IY459211:IY459215 SU459211:SU459215 ACQ459211:ACQ459215 AMM459211:AMM459215 AWI459211:AWI459215 BGE459211:BGE459215 BQA459211:BQA459215 BZW459211:BZW459215 CJS459211:CJS459215 CTO459211:CTO459215 DDK459211:DDK459215 DNG459211:DNG459215 DXC459211:DXC459215 EGY459211:EGY459215 EQU459211:EQU459215 FAQ459211:FAQ459215 FKM459211:FKM459215 FUI459211:FUI459215 GEE459211:GEE459215 GOA459211:GOA459215 GXW459211:GXW459215 HHS459211:HHS459215 HRO459211:HRO459215 IBK459211:IBK459215 ILG459211:ILG459215 IVC459211:IVC459215 JEY459211:JEY459215 JOU459211:JOU459215 JYQ459211:JYQ459215 KIM459211:KIM459215 KSI459211:KSI459215 LCE459211:LCE459215 LMA459211:LMA459215 LVW459211:LVW459215 MFS459211:MFS459215 MPO459211:MPO459215 MZK459211:MZK459215 NJG459211:NJG459215 NTC459211:NTC459215 OCY459211:OCY459215 OMU459211:OMU459215 OWQ459211:OWQ459215 PGM459211:PGM459215 PQI459211:PQI459215 QAE459211:QAE459215 QKA459211:QKA459215 QTW459211:QTW459215 RDS459211:RDS459215 RNO459211:RNO459215 RXK459211:RXK459215 SHG459211:SHG459215 SRC459211:SRC459215 TAY459211:TAY459215 TKU459211:TKU459215 TUQ459211:TUQ459215 UEM459211:UEM459215 UOI459211:UOI459215 UYE459211:UYE459215 VIA459211:VIA459215 VRW459211:VRW459215 WBS459211:WBS459215 WLO459211:WLO459215 WVK459211:WVK459215 C524747:C524751 IY524747:IY524751 SU524747:SU524751 ACQ524747:ACQ524751 AMM524747:AMM524751 AWI524747:AWI524751 BGE524747:BGE524751 BQA524747:BQA524751 BZW524747:BZW524751 CJS524747:CJS524751 CTO524747:CTO524751 DDK524747:DDK524751 DNG524747:DNG524751 DXC524747:DXC524751 EGY524747:EGY524751 EQU524747:EQU524751 FAQ524747:FAQ524751 FKM524747:FKM524751 FUI524747:FUI524751 GEE524747:GEE524751 GOA524747:GOA524751 GXW524747:GXW524751 HHS524747:HHS524751 HRO524747:HRO524751 IBK524747:IBK524751 ILG524747:ILG524751 IVC524747:IVC524751 JEY524747:JEY524751 JOU524747:JOU524751 JYQ524747:JYQ524751 KIM524747:KIM524751 KSI524747:KSI524751 LCE524747:LCE524751 LMA524747:LMA524751 LVW524747:LVW524751 MFS524747:MFS524751 MPO524747:MPO524751 MZK524747:MZK524751 NJG524747:NJG524751 NTC524747:NTC524751 OCY524747:OCY524751 OMU524747:OMU524751 OWQ524747:OWQ524751 PGM524747:PGM524751 PQI524747:PQI524751 QAE524747:QAE524751 QKA524747:QKA524751 QTW524747:QTW524751 RDS524747:RDS524751 RNO524747:RNO524751 RXK524747:RXK524751 SHG524747:SHG524751 SRC524747:SRC524751 TAY524747:TAY524751 TKU524747:TKU524751 TUQ524747:TUQ524751 UEM524747:UEM524751 UOI524747:UOI524751 UYE524747:UYE524751 VIA524747:VIA524751 VRW524747:VRW524751 WBS524747:WBS524751 WLO524747:WLO524751 WVK524747:WVK524751 C590283:C590287 IY590283:IY590287 SU590283:SU590287 ACQ590283:ACQ590287 AMM590283:AMM590287 AWI590283:AWI590287 BGE590283:BGE590287 BQA590283:BQA590287 BZW590283:BZW590287 CJS590283:CJS590287 CTO590283:CTO590287 DDK590283:DDK590287 DNG590283:DNG590287 DXC590283:DXC590287 EGY590283:EGY590287 EQU590283:EQU590287 FAQ590283:FAQ590287 FKM590283:FKM590287 FUI590283:FUI590287 GEE590283:GEE590287 GOA590283:GOA590287 GXW590283:GXW590287 HHS590283:HHS590287 HRO590283:HRO590287 IBK590283:IBK590287 ILG590283:ILG590287 IVC590283:IVC590287 JEY590283:JEY590287 JOU590283:JOU590287 JYQ590283:JYQ590287 KIM590283:KIM590287 KSI590283:KSI590287 LCE590283:LCE590287 LMA590283:LMA590287 LVW590283:LVW590287 MFS590283:MFS590287 MPO590283:MPO590287 MZK590283:MZK590287 NJG590283:NJG590287 NTC590283:NTC590287 OCY590283:OCY590287 OMU590283:OMU590287 OWQ590283:OWQ590287 PGM590283:PGM590287 PQI590283:PQI590287 QAE590283:QAE590287 QKA590283:QKA590287 QTW590283:QTW590287 RDS590283:RDS590287 RNO590283:RNO590287 RXK590283:RXK590287 SHG590283:SHG590287 SRC590283:SRC590287 TAY590283:TAY590287 TKU590283:TKU590287 TUQ590283:TUQ590287 UEM590283:UEM590287 UOI590283:UOI590287 UYE590283:UYE590287 VIA590283:VIA590287 VRW590283:VRW590287 WBS590283:WBS590287 WLO590283:WLO590287 WVK590283:WVK590287 C655819:C655823 IY655819:IY655823 SU655819:SU655823 ACQ655819:ACQ655823 AMM655819:AMM655823 AWI655819:AWI655823 BGE655819:BGE655823 BQA655819:BQA655823 BZW655819:BZW655823 CJS655819:CJS655823 CTO655819:CTO655823 DDK655819:DDK655823 DNG655819:DNG655823 DXC655819:DXC655823 EGY655819:EGY655823 EQU655819:EQU655823 FAQ655819:FAQ655823 FKM655819:FKM655823 FUI655819:FUI655823 GEE655819:GEE655823 GOA655819:GOA655823 GXW655819:GXW655823 HHS655819:HHS655823 HRO655819:HRO655823 IBK655819:IBK655823 ILG655819:ILG655823 IVC655819:IVC655823 JEY655819:JEY655823 JOU655819:JOU655823 JYQ655819:JYQ655823 KIM655819:KIM655823 KSI655819:KSI655823 LCE655819:LCE655823 LMA655819:LMA655823 LVW655819:LVW655823 MFS655819:MFS655823 MPO655819:MPO655823 MZK655819:MZK655823 NJG655819:NJG655823 NTC655819:NTC655823 OCY655819:OCY655823 OMU655819:OMU655823 OWQ655819:OWQ655823 PGM655819:PGM655823 PQI655819:PQI655823 QAE655819:QAE655823 QKA655819:QKA655823 QTW655819:QTW655823 RDS655819:RDS655823 RNO655819:RNO655823 RXK655819:RXK655823 SHG655819:SHG655823 SRC655819:SRC655823 TAY655819:TAY655823 TKU655819:TKU655823 TUQ655819:TUQ655823 UEM655819:UEM655823 UOI655819:UOI655823 UYE655819:UYE655823 VIA655819:VIA655823 VRW655819:VRW655823 WBS655819:WBS655823 WLO655819:WLO655823 WVK655819:WVK655823 C721355:C721359 IY721355:IY721359 SU721355:SU721359 ACQ721355:ACQ721359 AMM721355:AMM721359 AWI721355:AWI721359 BGE721355:BGE721359 BQA721355:BQA721359 BZW721355:BZW721359 CJS721355:CJS721359 CTO721355:CTO721359 DDK721355:DDK721359 DNG721355:DNG721359 DXC721355:DXC721359 EGY721355:EGY721359 EQU721355:EQU721359 FAQ721355:FAQ721359 FKM721355:FKM721359 FUI721355:FUI721359 GEE721355:GEE721359 GOA721355:GOA721359 GXW721355:GXW721359 HHS721355:HHS721359 HRO721355:HRO721359 IBK721355:IBK721359 ILG721355:ILG721359 IVC721355:IVC721359 JEY721355:JEY721359 JOU721355:JOU721359 JYQ721355:JYQ721359 KIM721355:KIM721359 KSI721355:KSI721359 LCE721355:LCE721359 LMA721355:LMA721359 LVW721355:LVW721359 MFS721355:MFS721359 MPO721355:MPO721359 MZK721355:MZK721359 NJG721355:NJG721359 NTC721355:NTC721359 OCY721355:OCY721359 OMU721355:OMU721359 OWQ721355:OWQ721359 PGM721355:PGM721359 PQI721355:PQI721359 QAE721355:QAE721359 QKA721355:QKA721359 QTW721355:QTW721359 RDS721355:RDS721359 RNO721355:RNO721359 RXK721355:RXK721359 SHG721355:SHG721359 SRC721355:SRC721359 TAY721355:TAY721359 TKU721355:TKU721359 TUQ721355:TUQ721359 UEM721355:UEM721359 UOI721355:UOI721359 UYE721355:UYE721359 VIA721355:VIA721359 VRW721355:VRW721359 WBS721355:WBS721359 WLO721355:WLO721359 WVK721355:WVK721359 C786891:C786895 IY786891:IY786895 SU786891:SU786895 ACQ786891:ACQ786895 AMM786891:AMM786895 AWI786891:AWI786895 BGE786891:BGE786895 BQA786891:BQA786895 BZW786891:BZW786895 CJS786891:CJS786895 CTO786891:CTO786895 DDK786891:DDK786895 DNG786891:DNG786895 DXC786891:DXC786895 EGY786891:EGY786895 EQU786891:EQU786895 FAQ786891:FAQ786895 FKM786891:FKM786895 FUI786891:FUI786895 GEE786891:GEE786895 GOA786891:GOA786895 GXW786891:GXW786895 HHS786891:HHS786895 HRO786891:HRO786895 IBK786891:IBK786895 ILG786891:ILG786895 IVC786891:IVC786895 JEY786891:JEY786895 JOU786891:JOU786895 JYQ786891:JYQ786895 KIM786891:KIM786895 KSI786891:KSI786895 LCE786891:LCE786895 LMA786891:LMA786895 LVW786891:LVW786895 MFS786891:MFS786895 MPO786891:MPO786895 MZK786891:MZK786895 NJG786891:NJG786895 NTC786891:NTC786895 OCY786891:OCY786895 OMU786891:OMU786895 OWQ786891:OWQ786895 PGM786891:PGM786895 PQI786891:PQI786895 QAE786891:QAE786895 QKA786891:QKA786895 QTW786891:QTW786895 RDS786891:RDS786895 RNO786891:RNO786895 RXK786891:RXK786895 SHG786891:SHG786895 SRC786891:SRC786895 TAY786891:TAY786895 TKU786891:TKU786895 TUQ786891:TUQ786895 UEM786891:UEM786895 UOI786891:UOI786895 UYE786891:UYE786895 VIA786891:VIA786895 VRW786891:VRW786895 WBS786891:WBS786895 WLO786891:WLO786895 WVK786891:WVK786895 C852427:C852431 IY852427:IY852431 SU852427:SU852431 ACQ852427:ACQ852431 AMM852427:AMM852431 AWI852427:AWI852431 BGE852427:BGE852431 BQA852427:BQA852431 BZW852427:BZW852431 CJS852427:CJS852431 CTO852427:CTO852431 DDK852427:DDK852431 DNG852427:DNG852431 DXC852427:DXC852431 EGY852427:EGY852431 EQU852427:EQU852431 FAQ852427:FAQ852431 FKM852427:FKM852431 FUI852427:FUI852431 GEE852427:GEE852431 GOA852427:GOA852431 GXW852427:GXW852431 HHS852427:HHS852431 HRO852427:HRO852431 IBK852427:IBK852431 ILG852427:ILG852431 IVC852427:IVC852431 JEY852427:JEY852431 JOU852427:JOU852431 JYQ852427:JYQ852431 KIM852427:KIM852431 KSI852427:KSI852431 LCE852427:LCE852431 LMA852427:LMA852431 LVW852427:LVW852431 MFS852427:MFS852431 MPO852427:MPO852431 MZK852427:MZK852431 NJG852427:NJG852431 NTC852427:NTC852431 OCY852427:OCY852431 OMU852427:OMU852431 OWQ852427:OWQ852431 PGM852427:PGM852431 PQI852427:PQI852431 QAE852427:QAE852431 QKA852427:QKA852431 QTW852427:QTW852431 RDS852427:RDS852431 RNO852427:RNO852431 RXK852427:RXK852431 SHG852427:SHG852431 SRC852427:SRC852431 TAY852427:TAY852431 TKU852427:TKU852431 TUQ852427:TUQ852431 UEM852427:UEM852431 UOI852427:UOI852431 UYE852427:UYE852431 VIA852427:VIA852431 VRW852427:VRW852431 WBS852427:WBS852431 WLO852427:WLO852431 WVK852427:WVK852431 C917963:C917967 IY917963:IY917967 SU917963:SU917967 ACQ917963:ACQ917967 AMM917963:AMM917967 AWI917963:AWI917967 BGE917963:BGE917967 BQA917963:BQA917967 BZW917963:BZW917967 CJS917963:CJS917967 CTO917963:CTO917967 DDK917963:DDK917967 DNG917963:DNG917967 DXC917963:DXC917967 EGY917963:EGY917967 EQU917963:EQU917967 FAQ917963:FAQ917967 FKM917963:FKM917967 FUI917963:FUI917967 GEE917963:GEE917967 GOA917963:GOA917967 GXW917963:GXW917967 HHS917963:HHS917967 HRO917963:HRO917967 IBK917963:IBK917967 ILG917963:ILG917967 IVC917963:IVC917967 JEY917963:JEY917967 JOU917963:JOU917967 JYQ917963:JYQ917967 KIM917963:KIM917967 KSI917963:KSI917967 LCE917963:LCE917967 LMA917963:LMA917967 LVW917963:LVW917967 MFS917963:MFS917967 MPO917963:MPO917967 MZK917963:MZK917967 NJG917963:NJG917967 NTC917963:NTC917967 OCY917963:OCY917967 OMU917963:OMU917967 OWQ917963:OWQ917967 PGM917963:PGM917967 PQI917963:PQI917967 QAE917963:QAE917967 QKA917963:QKA917967 QTW917963:QTW917967 RDS917963:RDS917967 RNO917963:RNO917967 RXK917963:RXK917967 SHG917963:SHG917967 SRC917963:SRC917967 TAY917963:TAY917967 TKU917963:TKU917967 TUQ917963:TUQ917967 UEM917963:UEM917967 UOI917963:UOI917967 UYE917963:UYE917967 VIA917963:VIA917967 VRW917963:VRW917967 WBS917963:WBS917967 WLO917963:WLO917967 WVK917963:WVK917967 C983499:C983503 IY983499:IY983503 SU983499:SU983503 ACQ983499:ACQ983503 AMM983499:AMM983503 AWI983499:AWI983503 BGE983499:BGE983503 BQA983499:BQA983503 BZW983499:BZW983503 CJS983499:CJS983503 CTO983499:CTO983503 DDK983499:DDK983503 DNG983499:DNG983503 DXC983499:DXC983503 EGY983499:EGY983503 EQU983499:EQU983503 FAQ983499:FAQ983503 FKM983499:FKM983503 FUI983499:FUI983503 GEE983499:GEE983503 GOA983499:GOA983503 GXW983499:GXW983503 HHS983499:HHS983503 HRO983499:HRO983503 IBK983499:IBK983503 ILG983499:ILG983503 IVC983499:IVC983503 JEY983499:JEY983503 JOU983499:JOU983503 JYQ983499:JYQ983503 KIM983499:KIM983503 KSI983499:KSI983503 LCE983499:LCE983503 LMA983499:LMA983503 LVW983499:LVW983503 MFS983499:MFS983503 MPO983499:MPO983503 MZK983499:MZK983503 NJG983499:NJG983503 NTC983499:NTC983503 OCY983499:OCY983503 OMU983499:OMU983503 OWQ983499:OWQ983503 PGM983499:PGM983503 PQI983499:PQI983503 QAE983499:QAE983503 QKA983499:QKA983503 QTW983499:QTW983503 RDS983499:RDS983503 RNO983499:RNO983503 RXK983499:RXK983503 SHG983499:SHG983503 SRC983499:SRC983503 TAY983499:TAY983503 TKU983499:TKU983503 TUQ983499:TUQ983503 UEM983499:UEM983503 UOI983499:UOI983503 UYE983499:UYE983503 VIA983499:VIA983503 VRW983499:VRW983503 WBS983499:WBS983503 WLO983499:WLO983503 WVK983499:WVK983503 IY201:IY247 SU201:SU247 ACQ201:ACQ247 AMM201:AMM247 AWI201:AWI247 BGE201:BGE247 BQA201:BQA247 BZW201:BZW247 CJS201:CJS247 CTO201:CTO247 DDK201:DDK247 DNG201:DNG247 DXC201:DXC247 EGY201:EGY247 EQU201:EQU247 FAQ201:FAQ247 FKM201:FKM247 FUI201:FUI247 GEE201:GEE247 GOA201:GOA247 GXW201:GXW247 HHS201:HHS247 HRO201:HRO247 IBK201:IBK247 ILG201:ILG247 IVC201:IVC247 JEY201:JEY247 JOU201:JOU247 JYQ201:JYQ247 KIM201:KIM247 KSI201:KSI247 LCE201:LCE247 LMA201:LMA247 LVW201:LVW247 MFS201:MFS247 MPO201:MPO247 MZK201:MZK247 NJG201:NJG247 NTC201:NTC247 OCY201:OCY247 OMU201:OMU247 OWQ201:OWQ247 PGM201:PGM247 PQI201:PQI247 QAE201:QAE247 QKA201:QKA247 QTW201:QTW247 RDS201:RDS247 RNO201:RNO247 RXK201:RXK247 SHG201:SHG247 SRC201:SRC247 TAY201:TAY247 TKU201:TKU247 TUQ201:TUQ247 UEM201:UEM247 UOI201:UOI247 UYE201:UYE247 VIA201:VIA247 VRW201:VRW247 WBS201:WBS247 WLO201:WLO247 WVK201:WVK247 SU305:SU465 IY305:IY465 C305:C465 WVK305:WVK465 WLO305:WLO465 WBS305:WBS465 VRW305:VRW465 VIA305:VIA465 UYE305:UYE465 UOI305:UOI465 UEM305:UEM465 TUQ305:TUQ465 TKU305:TKU465 TAY305:TAY465 SRC305:SRC465 SHG305:SHG465 RXK305:RXK465 RNO305:RNO465 RDS305:RDS465 QTW305:QTW465 QKA305:QKA465 QAE305:QAE465 PQI305:PQI465 PGM305:PGM465 OWQ305:OWQ465 OMU305:OMU465 OCY305:OCY465 NTC305:NTC465 NJG305:NJG465 MZK305:MZK465 MPO305:MPO465 MFS305:MFS465 LVW305:LVW465 LMA305:LMA465 LCE305:LCE465 KSI305:KSI465 KIM305:KIM465 JYQ305:JYQ465 JOU305:JOU465 JEY305:JEY465 IVC305:IVC465 ILG305:ILG465 IBK305:IBK465 HRO305:HRO465 HHS305:HHS465 GXW305:GXW465 GOA305:GOA465 GEE305:GEE465 FUI305:FUI465 FKM305:FKM465 FAQ305:FAQ465 EQU305:EQU465 EGY305:EGY465 DXC305:DXC465 DNG305:DNG465 DDK305:DDK465 CTO305:CTO465 CJS305:CJS465 BZW305:BZW465 BQA305:BQA465 BGE305:BGE465 AWI305:AWI465 AMM305:AMM465 ACQ305:ACQ465 C5:C280 WVK5:WVK188 WLO5:WLO188 WBS5:WBS188 VRW5:VRW188 VIA5:VIA188 UYE5:UYE188 UOI5:UOI188 UEM5:UEM188 TUQ5:TUQ188 TKU5:TKU188 TAY5:TAY188 SRC5:SRC188 SHG5:SHG188 RXK5:RXK188 RNO5:RNO188 RDS5:RDS188 QTW5:QTW188 QKA5:QKA188 QAE5:QAE188 PQI5:PQI188 PGM5:PGM188 OWQ5:OWQ188 OMU5:OMU188 OCY5:OCY188 NTC5:NTC188 NJG5:NJG188 MZK5:MZK188 MPO5:MPO188 MFS5:MFS188 LVW5:LVW188 LMA5:LMA188 LCE5:LCE188 KSI5:KSI188 KIM5:KIM188 JYQ5:JYQ188 JOU5:JOU188 JEY5:JEY188 IVC5:IVC188 ILG5:ILG188 IBK5:IBK188 HRO5:HRO188 HHS5:HHS188 GXW5:GXW188 GOA5:GOA188 GEE5:GEE188 FUI5:FUI188 FKM5:FKM188 FAQ5:FAQ188 EQU5:EQU188 EGY5:EGY188 DXC5:DXC188 DNG5:DNG188 DDK5:DDK188 CTO5:CTO188 CJS5:CJS188 BZW5:BZW188 BQA5:BQA188 BGE5:BGE188 AWI5:AWI188 AMM5:AMM188 ACQ5:ACQ188 SU5:SU188 IY5:IY188">
      <formula1>"자체조달,중앙조달"</formula1>
    </dataValidation>
    <dataValidation type="list" showInputMessage="1" showErrorMessage="1" sqref="JA65995:JA65999 SW65995:SW65999 ACS65995:ACS65999 AMO65995:AMO65999 AWK65995:AWK65999 BGG65995:BGG65999 BQC65995:BQC65999 BZY65995:BZY65999 CJU65995:CJU65999 CTQ65995:CTQ65999 DDM65995:DDM65999 DNI65995:DNI65999 DXE65995:DXE65999 EHA65995:EHA65999 EQW65995:EQW65999 FAS65995:FAS65999 FKO65995:FKO65999 FUK65995:FUK65999 GEG65995:GEG65999 GOC65995:GOC65999 GXY65995:GXY65999 HHU65995:HHU65999 HRQ65995:HRQ65999 IBM65995:IBM65999 ILI65995:ILI65999 IVE65995:IVE65999 JFA65995:JFA65999 JOW65995:JOW65999 JYS65995:JYS65999 KIO65995:KIO65999 KSK65995:KSK65999 LCG65995:LCG65999 LMC65995:LMC65999 LVY65995:LVY65999 MFU65995:MFU65999 MPQ65995:MPQ65999 MZM65995:MZM65999 NJI65995:NJI65999 NTE65995:NTE65999 ODA65995:ODA65999 OMW65995:OMW65999 OWS65995:OWS65999 PGO65995:PGO65999 PQK65995:PQK65999 QAG65995:QAG65999 QKC65995:QKC65999 QTY65995:QTY65999 RDU65995:RDU65999 RNQ65995:RNQ65999 RXM65995:RXM65999 SHI65995:SHI65999 SRE65995:SRE65999 TBA65995:TBA65999 TKW65995:TKW65999 TUS65995:TUS65999 UEO65995:UEO65999 UOK65995:UOK65999 UYG65995:UYG65999 VIC65995:VIC65999 VRY65995:VRY65999 WBU65995:WBU65999 WLQ65995:WLQ65999 WVM65995:WVM65999 JA131531:JA131535 SW131531:SW131535 ACS131531:ACS131535 AMO131531:AMO131535 AWK131531:AWK131535 BGG131531:BGG131535 BQC131531:BQC131535 BZY131531:BZY131535 CJU131531:CJU131535 CTQ131531:CTQ131535 DDM131531:DDM131535 DNI131531:DNI131535 DXE131531:DXE131535 EHA131531:EHA131535 EQW131531:EQW131535 FAS131531:FAS131535 FKO131531:FKO131535 FUK131531:FUK131535 GEG131531:GEG131535 GOC131531:GOC131535 GXY131531:GXY131535 HHU131531:HHU131535 HRQ131531:HRQ131535 IBM131531:IBM131535 ILI131531:ILI131535 IVE131531:IVE131535 JFA131531:JFA131535 JOW131531:JOW131535 JYS131531:JYS131535 KIO131531:KIO131535 KSK131531:KSK131535 LCG131531:LCG131535 LMC131531:LMC131535 LVY131531:LVY131535 MFU131531:MFU131535 MPQ131531:MPQ131535 MZM131531:MZM131535 NJI131531:NJI131535 NTE131531:NTE131535 ODA131531:ODA131535 OMW131531:OMW131535 OWS131531:OWS131535 PGO131531:PGO131535 PQK131531:PQK131535 QAG131531:QAG131535 QKC131531:QKC131535 QTY131531:QTY131535 RDU131531:RDU131535 RNQ131531:RNQ131535 RXM131531:RXM131535 SHI131531:SHI131535 SRE131531:SRE131535 TBA131531:TBA131535 TKW131531:TKW131535 TUS131531:TUS131535 UEO131531:UEO131535 UOK131531:UOK131535 UYG131531:UYG131535 VIC131531:VIC131535 VRY131531:VRY131535 WBU131531:WBU131535 WLQ131531:WLQ131535 WVM131531:WVM131535 JA197067:JA197071 SW197067:SW197071 ACS197067:ACS197071 AMO197067:AMO197071 AWK197067:AWK197071 BGG197067:BGG197071 BQC197067:BQC197071 BZY197067:BZY197071 CJU197067:CJU197071 CTQ197067:CTQ197071 DDM197067:DDM197071 DNI197067:DNI197071 DXE197067:DXE197071 EHA197067:EHA197071 EQW197067:EQW197071 FAS197067:FAS197071 FKO197067:FKO197071 FUK197067:FUK197071 GEG197067:GEG197071 GOC197067:GOC197071 GXY197067:GXY197071 HHU197067:HHU197071 HRQ197067:HRQ197071 IBM197067:IBM197071 ILI197067:ILI197071 IVE197067:IVE197071 JFA197067:JFA197071 JOW197067:JOW197071 JYS197067:JYS197071 KIO197067:KIO197071 KSK197067:KSK197071 LCG197067:LCG197071 LMC197067:LMC197071 LVY197067:LVY197071 MFU197067:MFU197071 MPQ197067:MPQ197071 MZM197067:MZM197071 NJI197067:NJI197071 NTE197067:NTE197071 ODA197067:ODA197071 OMW197067:OMW197071 OWS197067:OWS197071 PGO197067:PGO197071 PQK197067:PQK197071 QAG197067:QAG197071 QKC197067:QKC197071 QTY197067:QTY197071 RDU197067:RDU197071 RNQ197067:RNQ197071 RXM197067:RXM197071 SHI197067:SHI197071 SRE197067:SRE197071 TBA197067:TBA197071 TKW197067:TKW197071 TUS197067:TUS197071 UEO197067:UEO197071 UOK197067:UOK197071 UYG197067:UYG197071 VIC197067:VIC197071 VRY197067:VRY197071 WBU197067:WBU197071 WLQ197067:WLQ197071 WVM197067:WVM197071 JA262603:JA262607 SW262603:SW262607 ACS262603:ACS262607 AMO262603:AMO262607 AWK262603:AWK262607 BGG262603:BGG262607 BQC262603:BQC262607 BZY262603:BZY262607 CJU262603:CJU262607 CTQ262603:CTQ262607 DDM262603:DDM262607 DNI262603:DNI262607 DXE262603:DXE262607 EHA262603:EHA262607 EQW262603:EQW262607 FAS262603:FAS262607 FKO262603:FKO262607 FUK262603:FUK262607 GEG262603:GEG262607 GOC262603:GOC262607 GXY262603:GXY262607 HHU262603:HHU262607 HRQ262603:HRQ262607 IBM262603:IBM262607 ILI262603:ILI262607 IVE262603:IVE262607 JFA262603:JFA262607 JOW262603:JOW262607 JYS262603:JYS262607 KIO262603:KIO262607 KSK262603:KSK262607 LCG262603:LCG262607 LMC262603:LMC262607 LVY262603:LVY262607 MFU262603:MFU262607 MPQ262603:MPQ262607 MZM262603:MZM262607 NJI262603:NJI262607 NTE262603:NTE262607 ODA262603:ODA262607 OMW262603:OMW262607 OWS262603:OWS262607 PGO262603:PGO262607 PQK262603:PQK262607 QAG262603:QAG262607 QKC262603:QKC262607 QTY262603:QTY262607 RDU262603:RDU262607 RNQ262603:RNQ262607 RXM262603:RXM262607 SHI262603:SHI262607 SRE262603:SRE262607 TBA262603:TBA262607 TKW262603:TKW262607 TUS262603:TUS262607 UEO262603:UEO262607 UOK262603:UOK262607 UYG262603:UYG262607 VIC262603:VIC262607 VRY262603:VRY262607 WBU262603:WBU262607 WLQ262603:WLQ262607 WVM262603:WVM262607 JA328139:JA328143 SW328139:SW328143 ACS328139:ACS328143 AMO328139:AMO328143 AWK328139:AWK328143 BGG328139:BGG328143 BQC328139:BQC328143 BZY328139:BZY328143 CJU328139:CJU328143 CTQ328139:CTQ328143 DDM328139:DDM328143 DNI328139:DNI328143 DXE328139:DXE328143 EHA328139:EHA328143 EQW328139:EQW328143 FAS328139:FAS328143 FKO328139:FKO328143 FUK328139:FUK328143 GEG328139:GEG328143 GOC328139:GOC328143 GXY328139:GXY328143 HHU328139:HHU328143 HRQ328139:HRQ328143 IBM328139:IBM328143 ILI328139:ILI328143 IVE328139:IVE328143 JFA328139:JFA328143 JOW328139:JOW328143 JYS328139:JYS328143 KIO328139:KIO328143 KSK328139:KSK328143 LCG328139:LCG328143 LMC328139:LMC328143 LVY328139:LVY328143 MFU328139:MFU328143 MPQ328139:MPQ328143 MZM328139:MZM328143 NJI328139:NJI328143 NTE328139:NTE328143 ODA328139:ODA328143 OMW328139:OMW328143 OWS328139:OWS328143 PGO328139:PGO328143 PQK328139:PQK328143 QAG328139:QAG328143 QKC328139:QKC328143 QTY328139:QTY328143 RDU328139:RDU328143 RNQ328139:RNQ328143 RXM328139:RXM328143 SHI328139:SHI328143 SRE328139:SRE328143 TBA328139:TBA328143 TKW328139:TKW328143 TUS328139:TUS328143 UEO328139:UEO328143 UOK328139:UOK328143 UYG328139:UYG328143 VIC328139:VIC328143 VRY328139:VRY328143 WBU328139:WBU328143 WLQ328139:WLQ328143 WVM328139:WVM328143 JA393675:JA393679 SW393675:SW393679 ACS393675:ACS393679 AMO393675:AMO393679 AWK393675:AWK393679 BGG393675:BGG393679 BQC393675:BQC393679 BZY393675:BZY393679 CJU393675:CJU393679 CTQ393675:CTQ393679 DDM393675:DDM393679 DNI393675:DNI393679 DXE393675:DXE393679 EHA393675:EHA393679 EQW393675:EQW393679 FAS393675:FAS393679 FKO393675:FKO393679 FUK393675:FUK393679 GEG393675:GEG393679 GOC393675:GOC393679 GXY393675:GXY393679 HHU393675:HHU393679 HRQ393675:HRQ393679 IBM393675:IBM393679 ILI393675:ILI393679 IVE393675:IVE393679 JFA393675:JFA393679 JOW393675:JOW393679 JYS393675:JYS393679 KIO393675:KIO393679 KSK393675:KSK393679 LCG393675:LCG393679 LMC393675:LMC393679 LVY393675:LVY393679 MFU393675:MFU393679 MPQ393675:MPQ393679 MZM393675:MZM393679 NJI393675:NJI393679 NTE393675:NTE393679 ODA393675:ODA393679 OMW393675:OMW393679 OWS393675:OWS393679 PGO393675:PGO393679 PQK393675:PQK393679 QAG393675:QAG393679 QKC393675:QKC393679 QTY393675:QTY393679 RDU393675:RDU393679 RNQ393675:RNQ393679 RXM393675:RXM393679 SHI393675:SHI393679 SRE393675:SRE393679 TBA393675:TBA393679 TKW393675:TKW393679 TUS393675:TUS393679 UEO393675:UEO393679 UOK393675:UOK393679 UYG393675:UYG393679 VIC393675:VIC393679 VRY393675:VRY393679 WBU393675:WBU393679 WLQ393675:WLQ393679 WVM393675:WVM393679 JA459211:JA459215 SW459211:SW459215 ACS459211:ACS459215 AMO459211:AMO459215 AWK459211:AWK459215 BGG459211:BGG459215 BQC459211:BQC459215 BZY459211:BZY459215 CJU459211:CJU459215 CTQ459211:CTQ459215 DDM459211:DDM459215 DNI459211:DNI459215 DXE459211:DXE459215 EHA459211:EHA459215 EQW459211:EQW459215 FAS459211:FAS459215 FKO459211:FKO459215 FUK459211:FUK459215 GEG459211:GEG459215 GOC459211:GOC459215 GXY459211:GXY459215 HHU459211:HHU459215 HRQ459211:HRQ459215 IBM459211:IBM459215 ILI459211:ILI459215 IVE459211:IVE459215 JFA459211:JFA459215 JOW459211:JOW459215 JYS459211:JYS459215 KIO459211:KIO459215 KSK459211:KSK459215 LCG459211:LCG459215 LMC459211:LMC459215 LVY459211:LVY459215 MFU459211:MFU459215 MPQ459211:MPQ459215 MZM459211:MZM459215 NJI459211:NJI459215 NTE459211:NTE459215 ODA459211:ODA459215 OMW459211:OMW459215 OWS459211:OWS459215 PGO459211:PGO459215 PQK459211:PQK459215 QAG459211:QAG459215 QKC459211:QKC459215 QTY459211:QTY459215 RDU459211:RDU459215 RNQ459211:RNQ459215 RXM459211:RXM459215 SHI459211:SHI459215 SRE459211:SRE459215 TBA459211:TBA459215 TKW459211:TKW459215 TUS459211:TUS459215 UEO459211:UEO459215 UOK459211:UOK459215 UYG459211:UYG459215 VIC459211:VIC459215 VRY459211:VRY459215 WBU459211:WBU459215 WLQ459211:WLQ459215 WVM459211:WVM459215 JA524747:JA524751 SW524747:SW524751 ACS524747:ACS524751 AMO524747:AMO524751 AWK524747:AWK524751 BGG524747:BGG524751 BQC524747:BQC524751 BZY524747:BZY524751 CJU524747:CJU524751 CTQ524747:CTQ524751 DDM524747:DDM524751 DNI524747:DNI524751 DXE524747:DXE524751 EHA524747:EHA524751 EQW524747:EQW524751 FAS524747:FAS524751 FKO524747:FKO524751 FUK524747:FUK524751 GEG524747:GEG524751 GOC524747:GOC524751 GXY524747:GXY524751 HHU524747:HHU524751 HRQ524747:HRQ524751 IBM524747:IBM524751 ILI524747:ILI524751 IVE524747:IVE524751 JFA524747:JFA524751 JOW524747:JOW524751 JYS524747:JYS524751 KIO524747:KIO524751 KSK524747:KSK524751 LCG524747:LCG524751 LMC524747:LMC524751 LVY524747:LVY524751 MFU524747:MFU524751 MPQ524747:MPQ524751 MZM524747:MZM524751 NJI524747:NJI524751 NTE524747:NTE524751 ODA524747:ODA524751 OMW524747:OMW524751 OWS524747:OWS524751 PGO524747:PGO524751 PQK524747:PQK524751 QAG524747:QAG524751 QKC524747:QKC524751 QTY524747:QTY524751 RDU524747:RDU524751 RNQ524747:RNQ524751 RXM524747:RXM524751 SHI524747:SHI524751 SRE524747:SRE524751 TBA524747:TBA524751 TKW524747:TKW524751 TUS524747:TUS524751 UEO524747:UEO524751 UOK524747:UOK524751 UYG524747:UYG524751 VIC524747:VIC524751 VRY524747:VRY524751 WBU524747:WBU524751 WLQ524747:WLQ524751 WVM524747:WVM524751 JA590283:JA590287 SW590283:SW590287 ACS590283:ACS590287 AMO590283:AMO590287 AWK590283:AWK590287 BGG590283:BGG590287 BQC590283:BQC590287 BZY590283:BZY590287 CJU590283:CJU590287 CTQ590283:CTQ590287 DDM590283:DDM590287 DNI590283:DNI590287 DXE590283:DXE590287 EHA590283:EHA590287 EQW590283:EQW590287 FAS590283:FAS590287 FKO590283:FKO590287 FUK590283:FUK590287 GEG590283:GEG590287 GOC590283:GOC590287 GXY590283:GXY590287 HHU590283:HHU590287 HRQ590283:HRQ590287 IBM590283:IBM590287 ILI590283:ILI590287 IVE590283:IVE590287 JFA590283:JFA590287 JOW590283:JOW590287 JYS590283:JYS590287 KIO590283:KIO590287 KSK590283:KSK590287 LCG590283:LCG590287 LMC590283:LMC590287 LVY590283:LVY590287 MFU590283:MFU590287 MPQ590283:MPQ590287 MZM590283:MZM590287 NJI590283:NJI590287 NTE590283:NTE590287 ODA590283:ODA590287 OMW590283:OMW590287 OWS590283:OWS590287 PGO590283:PGO590287 PQK590283:PQK590287 QAG590283:QAG590287 QKC590283:QKC590287 QTY590283:QTY590287 RDU590283:RDU590287 RNQ590283:RNQ590287 RXM590283:RXM590287 SHI590283:SHI590287 SRE590283:SRE590287 TBA590283:TBA590287 TKW590283:TKW590287 TUS590283:TUS590287 UEO590283:UEO590287 UOK590283:UOK590287 UYG590283:UYG590287 VIC590283:VIC590287 VRY590283:VRY590287 WBU590283:WBU590287 WLQ590283:WLQ590287 WVM590283:WVM590287 JA655819:JA655823 SW655819:SW655823 ACS655819:ACS655823 AMO655819:AMO655823 AWK655819:AWK655823 BGG655819:BGG655823 BQC655819:BQC655823 BZY655819:BZY655823 CJU655819:CJU655823 CTQ655819:CTQ655823 DDM655819:DDM655823 DNI655819:DNI655823 DXE655819:DXE655823 EHA655819:EHA655823 EQW655819:EQW655823 FAS655819:FAS655823 FKO655819:FKO655823 FUK655819:FUK655823 GEG655819:GEG655823 GOC655819:GOC655823 GXY655819:GXY655823 HHU655819:HHU655823 HRQ655819:HRQ655823 IBM655819:IBM655823 ILI655819:ILI655823 IVE655819:IVE655823 JFA655819:JFA655823 JOW655819:JOW655823 JYS655819:JYS655823 KIO655819:KIO655823 KSK655819:KSK655823 LCG655819:LCG655823 LMC655819:LMC655823 LVY655819:LVY655823 MFU655819:MFU655823 MPQ655819:MPQ655823 MZM655819:MZM655823 NJI655819:NJI655823 NTE655819:NTE655823 ODA655819:ODA655823 OMW655819:OMW655823 OWS655819:OWS655823 PGO655819:PGO655823 PQK655819:PQK655823 QAG655819:QAG655823 QKC655819:QKC655823 QTY655819:QTY655823 RDU655819:RDU655823 RNQ655819:RNQ655823 RXM655819:RXM655823 SHI655819:SHI655823 SRE655819:SRE655823 TBA655819:TBA655823 TKW655819:TKW655823 TUS655819:TUS655823 UEO655819:UEO655823 UOK655819:UOK655823 UYG655819:UYG655823 VIC655819:VIC655823 VRY655819:VRY655823 WBU655819:WBU655823 WLQ655819:WLQ655823 WVM655819:WVM655823 JA721355:JA721359 SW721355:SW721359 ACS721355:ACS721359 AMO721355:AMO721359 AWK721355:AWK721359 BGG721355:BGG721359 BQC721355:BQC721359 BZY721355:BZY721359 CJU721355:CJU721359 CTQ721355:CTQ721359 DDM721355:DDM721359 DNI721355:DNI721359 DXE721355:DXE721359 EHA721355:EHA721359 EQW721355:EQW721359 FAS721355:FAS721359 FKO721355:FKO721359 FUK721355:FUK721359 GEG721355:GEG721359 GOC721355:GOC721359 GXY721355:GXY721359 HHU721355:HHU721359 HRQ721355:HRQ721359 IBM721355:IBM721359 ILI721355:ILI721359 IVE721355:IVE721359 JFA721355:JFA721359 JOW721355:JOW721359 JYS721355:JYS721359 KIO721355:KIO721359 KSK721355:KSK721359 LCG721355:LCG721359 LMC721355:LMC721359 LVY721355:LVY721359 MFU721355:MFU721359 MPQ721355:MPQ721359 MZM721355:MZM721359 NJI721355:NJI721359 NTE721355:NTE721359 ODA721355:ODA721359 OMW721355:OMW721359 OWS721355:OWS721359 PGO721355:PGO721359 PQK721355:PQK721359 QAG721355:QAG721359 QKC721355:QKC721359 QTY721355:QTY721359 RDU721355:RDU721359 RNQ721355:RNQ721359 RXM721355:RXM721359 SHI721355:SHI721359 SRE721355:SRE721359 TBA721355:TBA721359 TKW721355:TKW721359 TUS721355:TUS721359 UEO721355:UEO721359 UOK721355:UOK721359 UYG721355:UYG721359 VIC721355:VIC721359 VRY721355:VRY721359 WBU721355:WBU721359 WLQ721355:WLQ721359 WVM721355:WVM721359 JA786891:JA786895 SW786891:SW786895 ACS786891:ACS786895 AMO786891:AMO786895 AWK786891:AWK786895 BGG786891:BGG786895 BQC786891:BQC786895 BZY786891:BZY786895 CJU786891:CJU786895 CTQ786891:CTQ786895 DDM786891:DDM786895 DNI786891:DNI786895 DXE786891:DXE786895 EHA786891:EHA786895 EQW786891:EQW786895 FAS786891:FAS786895 FKO786891:FKO786895 FUK786891:FUK786895 GEG786891:GEG786895 GOC786891:GOC786895 GXY786891:GXY786895 HHU786891:HHU786895 HRQ786891:HRQ786895 IBM786891:IBM786895 ILI786891:ILI786895 IVE786891:IVE786895 JFA786891:JFA786895 JOW786891:JOW786895 JYS786891:JYS786895 KIO786891:KIO786895 KSK786891:KSK786895 LCG786891:LCG786895 LMC786891:LMC786895 LVY786891:LVY786895 MFU786891:MFU786895 MPQ786891:MPQ786895 MZM786891:MZM786895 NJI786891:NJI786895 NTE786891:NTE786895 ODA786891:ODA786895 OMW786891:OMW786895 OWS786891:OWS786895 PGO786891:PGO786895 PQK786891:PQK786895 QAG786891:QAG786895 QKC786891:QKC786895 QTY786891:QTY786895 RDU786891:RDU786895 RNQ786891:RNQ786895 RXM786891:RXM786895 SHI786891:SHI786895 SRE786891:SRE786895 TBA786891:TBA786895 TKW786891:TKW786895 TUS786891:TUS786895 UEO786891:UEO786895 UOK786891:UOK786895 UYG786891:UYG786895 VIC786891:VIC786895 VRY786891:VRY786895 WBU786891:WBU786895 WLQ786891:WLQ786895 WVM786891:WVM786895 JA852427:JA852431 SW852427:SW852431 ACS852427:ACS852431 AMO852427:AMO852431 AWK852427:AWK852431 BGG852427:BGG852431 BQC852427:BQC852431 BZY852427:BZY852431 CJU852427:CJU852431 CTQ852427:CTQ852431 DDM852427:DDM852431 DNI852427:DNI852431 DXE852427:DXE852431 EHA852427:EHA852431 EQW852427:EQW852431 FAS852427:FAS852431 FKO852427:FKO852431 FUK852427:FUK852431 GEG852427:GEG852431 GOC852427:GOC852431 GXY852427:GXY852431 HHU852427:HHU852431 HRQ852427:HRQ852431 IBM852427:IBM852431 ILI852427:ILI852431 IVE852427:IVE852431 JFA852427:JFA852431 JOW852427:JOW852431 JYS852427:JYS852431 KIO852427:KIO852431 KSK852427:KSK852431 LCG852427:LCG852431 LMC852427:LMC852431 LVY852427:LVY852431 MFU852427:MFU852431 MPQ852427:MPQ852431 MZM852427:MZM852431 NJI852427:NJI852431 NTE852427:NTE852431 ODA852427:ODA852431 OMW852427:OMW852431 OWS852427:OWS852431 PGO852427:PGO852431 PQK852427:PQK852431 QAG852427:QAG852431 QKC852427:QKC852431 QTY852427:QTY852431 RDU852427:RDU852431 RNQ852427:RNQ852431 RXM852427:RXM852431 SHI852427:SHI852431 SRE852427:SRE852431 TBA852427:TBA852431 TKW852427:TKW852431 TUS852427:TUS852431 UEO852427:UEO852431 UOK852427:UOK852431 UYG852427:UYG852431 VIC852427:VIC852431 VRY852427:VRY852431 WBU852427:WBU852431 WLQ852427:WLQ852431 WVM852427:WVM852431 JA917963:JA917967 SW917963:SW917967 ACS917963:ACS917967 AMO917963:AMO917967 AWK917963:AWK917967 BGG917963:BGG917967 BQC917963:BQC917967 BZY917963:BZY917967 CJU917963:CJU917967 CTQ917963:CTQ917967 DDM917963:DDM917967 DNI917963:DNI917967 DXE917963:DXE917967 EHA917963:EHA917967 EQW917963:EQW917967 FAS917963:FAS917967 FKO917963:FKO917967 FUK917963:FUK917967 GEG917963:GEG917967 GOC917963:GOC917967 GXY917963:GXY917967 HHU917963:HHU917967 HRQ917963:HRQ917967 IBM917963:IBM917967 ILI917963:ILI917967 IVE917963:IVE917967 JFA917963:JFA917967 JOW917963:JOW917967 JYS917963:JYS917967 KIO917963:KIO917967 KSK917963:KSK917967 LCG917963:LCG917967 LMC917963:LMC917967 LVY917963:LVY917967 MFU917963:MFU917967 MPQ917963:MPQ917967 MZM917963:MZM917967 NJI917963:NJI917967 NTE917963:NTE917967 ODA917963:ODA917967 OMW917963:OMW917967 OWS917963:OWS917967 PGO917963:PGO917967 PQK917963:PQK917967 QAG917963:QAG917967 QKC917963:QKC917967 QTY917963:QTY917967 RDU917963:RDU917967 RNQ917963:RNQ917967 RXM917963:RXM917967 SHI917963:SHI917967 SRE917963:SRE917967 TBA917963:TBA917967 TKW917963:TKW917967 TUS917963:TUS917967 UEO917963:UEO917967 UOK917963:UOK917967 UYG917963:UYG917967 VIC917963:VIC917967 VRY917963:VRY917967 WBU917963:WBU917967 WLQ917963:WLQ917967 WVM917963:WVM917967 JA983499:JA983503 SW983499:SW983503 ACS983499:ACS983503 AMO983499:AMO983503 AWK983499:AWK983503 BGG983499:BGG983503 BQC983499:BQC983503 BZY983499:BZY983503 CJU983499:CJU983503 CTQ983499:CTQ983503 DDM983499:DDM983503 DNI983499:DNI983503 DXE983499:DXE983503 EHA983499:EHA983503 EQW983499:EQW983503 FAS983499:FAS983503 FKO983499:FKO983503 FUK983499:FUK983503 GEG983499:GEG983503 GOC983499:GOC983503 GXY983499:GXY983503 HHU983499:HHU983503 HRQ983499:HRQ983503 IBM983499:IBM983503 ILI983499:ILI983503 IVE983499:IVE983503 JFA983499:JFA983503 JOW983499:JOW983503 JYS983499:JYS983503 KIO983499:KIO983503 KSK983499:KSK983503 LCG983499:LCG983503 LMC983499:LMC983503 LVY983499:LVY983503 MFU983499:MFU983503 MPQ983499:MPQ983503 MZM983499:MZM983503 NJI983499:NJI983503 NTE983499:NTE983503 ODA983499:ODA983503 OMW983499:OMW983503 OWS983499:OWS983503 PGO983499:PGO983503 PQK983499:PQK983503 QAG983499:QAG983503 QKC983499:QKC983503 QTY983499:QTY983503 RDU983499:RDU983503 RNQ983499:RNQ983503 RXM983499:RXM983503 SHI983499:SHI983503 SRE983499:SRE983503 TBA983499:TBA983503 TKW983499:TKW983503 TUS983499:TUS983503 UEO983499:UEO983503 UOK983499:UOK983503 UYG983499:UYG983503 VIC983499:VIC983503 VRY983499:VRY983503 WBU983499:WBU983503 WLQ983499:WLQ983503 WVM983499:WVM983503 ACS5:ACS188 SW201:SW247 ACS201:ACS247 AMO201:AMO247 AWK201:AWK247 BGG201:BGG247 BQC201:BQC247 BZY201:BZY247 CJU201:CJU247 CTQ201:CTQ247 DDM201:DDM247 DNI201:DNI247 DXE201:DXE247 EHA201:EHA247 EQW201:EQW247 FAS201:FAS247 FKO201:FKO247 FUK201:FUK247 GEG201:GEG247 GOC201:GOC247 GXY201:GXY247 HHU201:HHU247 HRQ201:HRQ247 IBM201:IBM247 ILI201:ILI247 IVE201:IVE247 JFA201:JFA247 JOW201:JOW247 JYS201:JYS247 KIO201:KIO247 KSK201:KSK247 LCG201:LCG247 LMC201:LMC247 LVY201:LVY247 MFU201:MFU247 MPQ201:MPQ247 MZM201:MZM247 NJI201:NJI247 NTE201:NTE247 ODA201:ODA247 OMW201:OMW247 OWS201:OWS247 PGO201:PGO247 PQK201:PQK247 QAG201:QAG247 QKC201:QKC247 QTY201:QTY247 RDU201:RDU247 RNQ201:RNQ247 RXM201:RXM247 SHI201:SHI247 SRE201:SRE247 TBA201:TBA247 TKW201:TKW247 TUS201:TUS247 UEO201:UEO247 UOK201:UOK247 UYG201:UYG247 VIC201:VIC247 VRY201:VRY247 WBU201:WBU247 WLQ201:WLQ247 WVM201:WVM247 JA201:JA247 JA305:JA465 WVM305:WVM465 WLQ305:WLQ465 WBU305:WBU465 VRY305:VRY465 VIC305:VIC465 UYG305:UYG465 UOK305:UOK465 UEO305:UEO465 TUS305:TUS465 TKW305:TKW465 TBA305:TBA465 SRE305:SRE465 SHI305:SHI465 RXM305:RXM465 RNQ305:RNQ465 RDU305:RDU465 QTY305:QTY465 QKC305:QKC465 QAG305:QAG465 PQK305:PQK465 PGO305:PGO465 OWS305:OWS465 OMW305:OMW465 ODA305:ODA465 NTE305:NTE465 NJI305:NJI465 MZM305:MZM465 MPQ305:MPQ465 MFU305:MFU465 LVY305:LVY465 LMC305:LMC465 LCG305:LCG465 KSK305:KSK465 KIO305:KIO465 JYS305:JYS465 JOW305:JOW465 JFA305:JFA465 IVE305:IVE465 ILI305:ILI465 IBM305:IBM465 HRQ305:HRQ465 HHU305:HHU465 GXY305:GXY465 GOC305:GOC465 GEG305:GEG465 FUK305:FUK465 FKO305:FKO465 FAS305:FAS465 EQW305:EQW465 EHA305:EHA465 DXE305:DXE465 DNI305:DNI465 DDM305:DDM465 CTQ305:CTQ465 CJU305:CJU465 BZY305:BZY465 BQC305:BQC465 BGG305:BGG465 AWK305:AWK465 AMO305:AMO465 ACS305:ACS465 SW305:SW465 F43:F44 F109:F129 F384:F411 F251:F263 F266 E65995:F65999 F145:F146 AMO5:AMO188 SW5:SW188 JA5:JA188 E983499:F983503 E917963:F917967 E852427:F852431 E786891:F786895 E721355:F721359 E655819:F655823 E590283:F590287 E524747:F524751 E459211:F459215 E393675:F393679 E328139:F328143 E262603:F262607 E197067:F197071 E131531:F131535 F373:F379 F5:F41 F102:F106 F69:F99 F50:F66 E5:E280 F132:F137 F149:F182 WVM5:WVM188 WLQ5:WLQ188 WBU5:WBU188 VRY5:VRY188 VIC5:VIC188 UYG5:UYG188 UOK5:UOK188 UEO5:UEO188 TUS5:TUS188 TKW5:TKW188 TBA5:TBA188 SRE5:SRE188 SHI5:SHI188 RXM5:RXM188 RNQ5:RNQ188 RDU5:RDU188 QTY5:QTY188 QKC5:QKC188 QAG5:QAG188 PQK5:PQK188 PGO5:PGO188 OWS5:OWS188 OMW5:OMW188 ODA5:ODA188 NTE5:NTE188 NJI5:NJI188 MZM5:MZM188 MPQ5:MPQ188 MFU5:MFU188 LVY5:LVY188 LMC5:LMC188 LCG5:LCG188 KSK5:KSK188 KIO5:KIO188 JYS5:JYS188 JOW5:JOW188 JFA5:JFA188 IVE5:IVE188 ILI5:ILI188 IBM5:IBM188 HRQ5:HRQ188 HHU5:HHU188 GXY5:GXY188 GOC5:GOC188 GEG5:GEG188 FUK5:FUK188 FKO5:FKO188 FAS5:FAS188 EQW5:EQW188 EHA5:EHA188 DXE5:DXE188 DNI5:DNI188 DDM5:DDM188 CTQ5:CTQ188 CJU5:CJU188 BZY5:BZY188 BQC5:BQC188 BGG5:BGG188 AWK5:AWK188 F184:F239 E305:E465 F289:F367 F413:F465">
      <formula1>"서울특별시,부산광역시,대구광역시,인천광역시,광주광역시,대전광역시,울산광역시,세종특별자치시,경기도,강원도,충청북도,충청남도,전라북도,전라남도,경상북도,경상남도,제주특별자치도,국외소재"</formula1>
    </dataValidation>
    <dataValidation showDropDown="1" showInputMessage="1" showErrorMessage="1" sqref="F267:F280 F240:F250 F264:F265"/>
    <dataValidation type="textLength" operator="lessThanOrEqual" allowBlank="1" showInputMessage="1" showErrorMessage="1" sqref="O122">
      <formula1>7</formula1>
    </dataValidation>
  </dataValidations>
  <pageMargins left="0.75" right="0.75" top="1" bottom="1" header="0.5" footer="0.5"/>
  <pageSetup paperSize="9" scale="44" fitToHeight="0" orientation="landscape" r:id="rId1"/>
  <headerFooter alignWithMargins="0"/>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1"/>
  <sheetViews>
    <sheetView topLeftCell="A13" zoomScale="85" zoomScaleNormal="85" workbookViewId="0">
      <selection activeCell="C21" sqref="C21"/>
    </sheetView>
  </sheetViews>
  <sheetFormatPr defaultRowHeight="24.95" customHeight="1"/>
  <cols>
    <col min="1" max="1" width="19.375" style="19" customWidth="1"/>
    <col min="2" max="2" width="14" style="40" bestFit="1" customWidth="1"/>
    <col min="3" max="3" width="67.875" style="19" customWidth="1"/>
    <col min="4" max="4" width="21.75" style="19" bestFit="1" customWidth="1"/>
    <col min="5" max="256" width="9" style="19"/>
    <col min="257" max="257" width="19.375" style="19" customWidth="1"/>
    <col min="258" max="258" width="14" style="19" bestFit="1" customWidth="1"/>
    <col min="259" max="259" width="67.875" style="19" customWidth="1"/>
    <col min="260" max="260" width="21.75" style="19" bestFit="1" customWidth="1"/>
    <col min="261" max="512" width="9" style="19"/>
    <col min="513" max="513" width="19.375" style="19" customWidth="1"/>
    <col min="514" max="514" width="14" style="19" bestFit="1" customWidth="1"/>
    <col min="515" max="515" width="67.875" style="19" customWidth="1"/>
    <col min="516" max="516" width="21.75" style="19" bestFit="1" customWidth="1"/>
    <col min="517" max="768" width="9" style="19"/>
    <col min="769" max="769" width="19.375" style="19" customWidth="1"/>
    <col min="770" max="770" width="14" style="19" bestFit="1" customWidth="1"/>
    <col min="771" max="771" width="67.875" style="19" customWidth="1"/>
    <col min="772" max="772" width="21.75" style="19" bestFit="1" customWidth="1"/>
    <col min="773" max="1024" width="9" style="19"/>
    <col min="1025" max="1025" width="19.375" style="19" customWidth="1"/>
    <col min="1026" max="1026" width="14" style="19" bestFit="1" customWidth="1"/>
    <col min="1027" max="1027" width="67.875" style="19" customWidth="1"/>
    <col min="1028" max="1028" width="21.75" style="19" bestFit="1" customWidth="1"/>
    <col min="1029" max="1280" width="9" style="19"/>
    <col min="1281" max="1281" width="19.375" style="19" customWidth="1"/>
    <col min="1282" max="1282" width="14" style="19" bestFit="1" customWidth="1"/>
    <col min="1283" max="1283" width="67.875" style="19" customWidth="1"/>
    <col min="1284" max="1284" width="21.75" style="19" bestFit="1" customWidth="1"/>
    <col min="1285" max="1536" width="9" style="19"/>
    <col min="1537" max="1537" width="19.375" style="19" customWidth="1"/>
    <col min="1538" max="1538" width="14" style="19" bestFit="1" customWidth="1"/>
    <col min="1539" max="1539" width="67.875" style="19" customWidth="1"/>
    <col min="1540" max="1540" width="21.75" style="19" bestFit="1" customWidth="1"/>
    <col min="1541" max="1792" width="9" style="19"/>
    <col min="1793" max="1793" width="19.375" style="19" customWidth="1"/>
    <col min="1794" max="1794" width="14" style="19" bestFit="1" customWidth="1"/>
    <col min="1795" max="1795" width="67.875" style="19" customWidth="1"/>
    <col min="1796" max="1796" width="21.75" style="19" bestFit="1" customWidth="1"/>
    <col min="1797" max="2048" width="9" style="19"/>
    <col min="2049" max="2049" width="19.375" style="19" customWidth="1"/>
    <col min="2050" max="2050" width="14" style="19" bestFit="1" customWidth="1"/>
    <col min="2051" max="2051" width="67.875" style="19" customWidth="1"/>
    <col min="2052" max="2052" width="21.75" style="19" bestFit="1" customWidth="1"/>
    <col min="2053" max="2304" width="9" style="19"/>
    <col min="2305" max="2305" width="19.375" style="19" customWidth="1"/>
    <col min="2306" max="2306" width="14" style="19" bestFit="1" customWidth="1"/>
    <col min="2307" max="2307" width="67.875" style="19" customWidth="1"/>
    <col min="2308" max="2308" width="21.75" style="19" bestFit="1" customWidth="1"/>
    <col min="2309" max="2560" width="9" style="19"/>
    <col min="2561" max="2561" width="19.375" style="19" customWidth="1"/>
    <col min="2562" max="2562" width="14" style="19" bestFit="1" customWidth="1"/>
    <col min="2563" max="2563" width="67.875" style="19" customWidth="1"/>
    <col min="2564" max="2564" width="21.75" style="19" bestFit="1" customWidth="1"/>
    <col min="2565" max="2816" width="9" style="19"/>
    <col min="2817" max="2817" width="19.375" style="19" customWidth="1"/>
    <col min="2818" max="2818" width="14" style="19" bestFit="1" customWidth="1"/>
    <col min="2819" max="2819" width="67.875" style="19" customWidth="1"/>
    <col min="2820" max="2820" width="21.75" style="19" bestFit="1" customWidth="1"/>
    <col min="2821" max="3072" width="9" style="19"/>
    <col min="3073" max="3073" width="19.375" style="19" customWidth="1"/>
    <col min="3074" max="3074" width="14" style="19" bestFit="1" customWidth="1"/>
    <col min="3075" max="3075" width="67.875" style="19" customWidth="1"/>
    <col min="3076" max="3076" width="21.75" style="19" bestFit="1" customWidth="1"/>
    <col min="3077" max="3328" width="9" style="19"/>
    <col min="3329" max="3329" width="19.375" style="19" customWidth="1"/>
    <col min="3330" max="3330" width="14" style="19" bestFit="1" customWidth="1"/>
    <col min="3331" max="3331" width="67.875" style="19" customWidth="1"/>
    <col min="3332" max="3332" width="21.75" style="19" bestFit="1" customWidth="1"/>
    <col min="3333" max="3584" width="9" style="19"/>
    <col min="3585" max="3585" width="19.375" style="19" customWidth="1"/>
    <col min="3586" max="3586" width="14" style="19" bestFit="1" customWidth="1"/>
    <col min="3587" max="3587" width="67.875" style="19" customWidth="1"/>
    <col min="3588" max="3588" width="21.75" style="19" bestFit="1" customWidth="1"/>
    <col min="3589" max="3840" width="9" style="19"/>
    <col min="3841" max="3841" width="19.375" style="19" customWidth="1"/>
    <col min="3842" max="3842" width="14" style="19" bestFit="1" customWidth="1"/>
    <col min="3843" max="3843" width="67.875" style="19" customWidth="1"/>
    <col min="3844" max="3844" width="21.75" style="19" bestFit="1" customWidth="1"/>
    <col min="3845" max="4096" width="9" style="19"/>
    <col min="4097" max="4097" width="19.375" style="19" customWidth="1"/>
    <col min="4098" max="4098" width="14" style="19" bestFit="1" customWidth="1"/>
    <col min="4099" max="4099" width="67.875" style="19" customWidth="1"/>
    <col min="4100" max="4100" width="21.75" style="19" bestFit="1" customWidth="1"/>
    <col min="4101" max="4352" width="9" style="19"/>
    <col min="4353" max="4353" width="19.375" style="19" customWidth="1"/>
    <col min="4354" max="4354" width="14" style="19" bestFit="1" customWidth="1"/>
    <col min="4355" max="4355" width="67.875" style="19" customWidth="1"/>
    <col min="4356" max="4356" width="21.75" style="19" bestFit="1" customWidth="1"/>
    <col min="4357" max="4608" width="9" style="19"/>
    <col min="4609" max="4609" width="19.375" style="19" customWidth="1"/>
    <col min="4610" max="4610" width="14" style="19" bestFit="1" customWidth="1"/>
    <col min="4611" max="4611" width="67.875" style="19" customWidth="1"/>
    <col min="4612" max="4612" width="21.75" style="19" bestFit="1" customWidth="1"/>
    <col min="4613" max="4864" width="9" style="19"/>
    <col min="4865" max="4865" width="19.375" style="19" customWidth="1"/>
    <col min="4866" max="4866" width="14" style="19" bestFit="1" customWidth="1"/>
    <col min="4867" max="4867" width="67.875" style="19" customWidth="1"/>
    <col min="4868" max="4868" width="21.75" style="19" bestFit="1" customWidth="1"/>
    <col min="4869" max="5120" width="9" style="19"/>
    <col min="5121" max="5121" width="19.375" style="19" customWidth="1"/>
    <col min="5122" max="5122" width="14" style="19" bestFit="1" customWidth="1"/>
    <col min="5123" max="5123" width="67.875" style="19" customWidth="1"/>
    <col min="5124" max="5124" width="21.75" style="19" bestFit="1" customWidth="1"/>
    <col min="5125" max="5376" width="9" style="19"/>
    <col min="5377" max="5377" width="19.375" style="19" customWidth="1"/>
    <col min="5378" max="5378" width="14" style="19" bestFit="1" customWidth="1"/>
    <col min="5379" max="5379" width="67.875" style="19" customWidth="1"/>
    <col min="5380" max="5380" width="21.75" style="19" bestFit="1" customWidth="1"/>
    <col min="5381" max="5632" width="9" style="19"/>
    <col min="5633" max="5633" width="19.375" style="19" customWidth="1"/>
    <col min="5634" max="5634" width="14" style="19" bestFit="1" customWidth="1"/>
    <col min="5635" max="5635" width="67.875" style="19" customWidth="1"/>
    <col min="5636" max="5636" width="21.75" style="19" bestFit="1" customWidth="1"/>
    <col min="5637" max="5888" width="9" style="19"/>
    <col min="5889" max="5889" width="19.375" style="19" customWidth="1"/>
    <col min="5890" max="5890" width="14" style="19" bestFit="1" customWidth="1"/>
    <col min="5891" max="5891" width="67.875" style="19" customWidth="1"/>
    <col min="5892" max="5892" width="21.75" style="19" bestFit="1" customWidth="1"/>
    <col min="5893" max="6144" width="9" style="19"/>
    <col min="6145" max="6145" width="19.375" style="19" customWidth="1"/>
    <col min="6146" max="6146" width="14" style="19" bestFit="1" customWidth="1"/>
    <col min="6147" max="6147" width="67.875" style="19" customWidth="1"/>
    <col min="6148" max="6148" width="21.75" style="19" bestFit="1" customWidth="1"/>
    <col min="6149" max="6400" width="9" style="19"/>
    <col min="6401" max="6401" width="19.375" style="19" customWidth="1"/>
    <col min="6402" max="6402" width="14" style="19" bestFit="1" customWidth="1"/>
    <col min="6403" max="6403" width="67.875" style="19" customWidth="1"/>
    <col min="6404" max="6404" width="21.75" style="19" bestFit="1" customWidth="1"/>
    <col min="6405" max="6656" width="9" style="19"/>
    <col min="6657" max="6657" width="19.375" style="19" customWidth="1"/>
    <col min="6658" max="6658" width="14" style="19" bestFit="1" customWidth="1"/>
    <col min="6659" max="6659" width="67.875" style="19" customWidth="1"/>
    <col min="6660" max="6660" width="21.75" style="19" bestFit="1" customWidth="1"/>
    <col min="6661" max="6912" width="9" style="19"/>
    <col min="6913" max="6913" width="19.375" style="19" customWidth="1"/>
    <col min="6914" max="6914" width="14" style="19" bestFit="1" customWidth="1"/>
    <col min="6915" max="6915" width="67.875" style="19" customWidth="1"/>
    <col min="6916" max="6916" width="21.75" style="19" bestFit="1" customWidth="1"/>
    <col min="6917" max="7168" width="9" style="19"/>
    <col min="7169" max="7169" width="19.375" style="19" customWidth="1"/>
    <col min="7170" max="7170" width="14" style="19" bestFit="1" customWidth="1"/>
    <col min="7171" max="7171" width="67.875" style="19" customWidth="1"/>
    <col min="7172" max="7172" width="21.75" style="19" bestFit="1" customWidth="1"/>
    <col min="7173" max="7424" width="9" style="19"/>
    <col min="7425" max="7425" width="19.375" style="19" customWidth="1"/>
    <col min="7426" max="7426" width="14" style="19" bestFit="1" customWidth="1"/>
    <col min="7427" max="7427" width="67.875" style="19" customWidth="1"/>
    <col min="7428" max="7428" width="21.75" style="19" bestFit="1" customWidth="1"/>
    <col min="7429" max="7680" width="9" style="19"/>
    <col min="7681" max="7681" width="19.375" style="19" customWidth="1"/>
    <col min="7682" max="7682" width="14" style="19" bestFit="1" customWidth="1"/>
    <col min="7683" max="7683" width="67.875" style="19" customWidth="1"/>
    <col min="7684" max="7684" width="21.75" style="19" bestFit="1" customWidth="1"/>
    <col min="7685" max="7936" width="9" style="19"/>
    <col min="7937" max="7937" width="19.375" style="19" customWidth="1"/>
    <col min="7938" max="7938" width="14" style="19" bestFit="1" customWidth="1"/>
    <col min="7939" max="7939" width="67.875" style="19" customWidth="1"/>
    <col min="7940" max="7940" width="21.75" style="19" bestFit="1" customWidth="1"/>
    <col min="7941" max="8192" width="9" style="19"/>
    <col min="8193" max="8193" width="19.375" style="19" customWidth="1"/>
    <col min="8194" max="8194" width="14" style="19" bestFit="1" customWidth="1"/>
    <col min="8195" max="8195" width="67.875" style="19" customWidth="1"/>
    <col min="8196" max="8196" width="21.75" style="19" bestFit="1" customWidth="1"/>
    <col min="8197" max="8448" width="9" style="19"/>
    <col min="8449" max="8449" width="19.375" style="19" customWidth="1"/>
    <col min="8450" max="8450" width="14" style="19" bestFit="1" customWidth="1"/>
    <col min="8451" max="8451" width="67.875" style="19" customWidth="1"/>
    <col min="8452" max="8452" width="21.75" style="19" bestFit="1" customWidth="1"/>
    <col min="8453" max="8704" width="9" style="19"/>
    <col min="8705" max="8705" width="19.375" style="19" customWidth="1"/>
    <col min="8706" max="8706" width="14" style="19" bestFit="1" customWidth="1"/>
    <col min="8707" max="8707" width="67.875" style="19" customWidth="1"/>
    <col min="8708" max="8708" width="21.75" style="19" bestFit="1" customWidth="1"/>
    <col min="8709" max="8960" width="9" style="19"/>
    <col min="8961" max="8961" width="19.375" style="19" customWidth="1"/>
    <col min="8962" max="8962" width="14" style="19" bestFit="1" customWidth="1"/>
    <col min="8963" max="8963" width="67.875" style="19" customWidth="1"/>
    <col min="8964" max="8964" width="21.75" style="19" bestFit="1" customWidth="1"/>
    <col min="8965" max="9216" width="9" style="19"/>
    <col min="9217" max="9217" width="19.375" style="19" customWidth="1"/>
    <col min="9218" max="9218" width="14" style="19" bestFit="1" customWidth="1"/>
    <col min="9219" max="9219" width="67.875" style="19" customWidth="1"/>
    <col min="9220" max="9220" width="21.75" style="19" bestFit="1" customWidth="1"/>
    <col min="9221" max="9472" width="9" style="19"/>
    <col min="9473" max="9473" width="19.375" style="19" customWidth="1"/>
    <col min="9474" max="9474" width="14" style="19" bestFit="1" customWidth="1"/>
    <col min="9475" max="9475" width="67.875" style="19" customWidth="1"/>
    <col min="9476" max="9476" width="21.75" style="19" bestFit="1" customWidth="1"/>
    <col min="9477" max="9728" width="9" style="19"/>
    <col min="9729" max="9729" width="19.375" style="19" customWidth="1"/>
    <col min="9730" max="9730" width="14" style="19" bestFit="1" customWidth="1"/>
    <col min="9731" max="9731" width="67.875" style="19" customWidth="1"/>
    <col min="9732" max="9732" width="21.75" style="19" bestFit="1" customWidth="1"/>
    <col min="9733" max="9984" width="9" style="19"/>
    <col min="9985" max="9985" width="19.375" style="19" customWidth="1"/>
    <col min="9986" max="9986" width="14" style="19" bestFit="1" customWidth="1"/>
    <col min="9987" max="9987" width="67.875" style="19" customWidth="1"/>
    <col min="9988" max="9988" width="21.75" style="19" bestFit="1" customWidth="1"/>
    <col min="9989" max="10240" width="9" style="19"/>
    <col min="10241" max="10241" width="19.375" style="19" customWidth="1"/>
    <col min="10242" max="10242" width="14" style="19" bestFit="1" customWidth="1"/>
    <col min="10243" max="10243" width="67.875" style="19" customWidth="1"/>
    <col min="10244" max="10244" width="21.75" style="19" bestFit="1" customWidth="1"/>
    <col min="10245" max="10496" width="9" style="19"/>
    <col min="10497" max="10497" width="19.375" style="19" customWidth="1"/>
    <col min="10498" max="10498" width="14" style="19" bestFit="1" customWidth="1"/>
    <col min="10499" max="10499" width="67.875" style="19" customWidth="1"/>
    <col min="10500" max="10500" width="21.75" style="19" bestFit="1" customWidth="1"/>
    <col min="10501" max="10752" width="9" style="19"/>
    <col min="10753" max="10753" width="19.375" style="19" customWidth="1"/>
    <col min="10754" max="10754" width="14" style="19" bestFit="1" customWidth="1"/>
    <col min="10755" max="10755" width="67.875" style="19" customWidth="1"/>
    <col min="10756" max="10756" width="21.75" style="19" bestFit="1" customWidth="1"/>
    <col min="10757" max="11008" width="9" style="19"/>
    <col min="11009" max="11009" width="19.375" style="19" customWidth="1"/>
    <col min="11010" max="11010" width="14" style="19" bestFit="1" customWidth="1"/>
    <col min="11011" max="11011" width="67.875" style="19" customWidth="1"/>
    <col min="11012" max="11012" width="21.75" style="19" bestFit="1" customWidth="1"/>
    <col min="11013" max="11264" width="9" style="19"/>
    <col min="11265" max="11265" width="19.375" style="19" customWidth="1"/>
    <col min="11266" max="11266" width="14" style="19" bestFit="1" customWidth="1"/>
    <col min="11267" max="11267" width="67.875" style="19" customWidth="1"/>
    <col min="11268" max="11268" width="21.75" style="19" bestFit="1" customWidth="1"/>
    <col min="11269" max="11520" width="9" style="19"/>
    <col min="11521" max="11521" width="19.375" style="19" customWidth="1"/>
    <col min="11522" max="11522" width="14" style="19" bestFit="1" customWidth="1"/>
    <col min="11523" max="11523" width="67.875" style="19" customWidth="1"/>
    <col min="11524" max="11524" width="21.75" style="19" bestFit="1" customWidth="1"/>
    <col min="11525" max="11776" width="9" style="19"/>
    <col min="11777" max="11777" width="19.375" style="19" customWidth="1"/>
    <col min="11778" max="11778" width="14" style="19" bestFit="1" customWidth="1"/>
    <col min="11779" max="11779" width="67.875" style="19" customWidth="1"/>
    <col min="11780" max="11780" width="21.75" style="19" bestFit="1" customWidth="1"/>
    <col min="11781" max="12032" width="9" style="19"/>
    <col min="12033" max="12033" width="19.375" style="19" customWidth="1"/>
    <col min="12034" max="12034" width="14" style="19" bestFit="1" customWidth="1"/>
    <col min="12035" max="12035" width="67.875" style="19" customWidth="1"/>
    <col min="12036" max="12036" width="21.75" style="19" bestFit="1" customWidth="1"/>
    <col min="12037" max="12288" width="9" style="19"/>
    <col min="12289" max="12289" width="19.375" style="19" customWidth="1"/>
    <col min="12290" max="12290" width="14" style="19" bestFit="1" customWidth="1"/>
    <col min="12291" max="12291" width="67.875" style="19" customWidth="1"/>
    <col min="12292" max="12292" width="21.75" style="19" bestFit="1" customWidth="1"/>
    <col min="12293" max="12544" width="9" style="19"/>
    <col min="12545" max="12545" width="19.375" style="19" customWidth="1"/>
    <col min="12546" max="12546" width="14" style="19" bestFit="1" customWidth="1"/>
    <col min="12547" max="12547" width="67.875" style="19" customWidth="1"/>
    <col min="12548" max="12548" width="21.75" style="19" bestFit="1" customWidth="1"/>
    <col min="12549" max="12800" width="9" style="19"/>
    <col min="12801" max="12801" width="19.375" style="19" customWidth="1"/>
    <col min="12802" max="12802" width="14" style="19" bestFit="1" customWidth="1"/>
    <col min="12803" max="12803" width="67.875" style="19" customWidth="1"/>
    <col min="12804" max="12804" width="21.75" style="19" bestFit="1" customWidth="1"/>
    <col min="12805" max="13056" width="9" style="19"/>
    <col min="13057" max="13057" width="19.375" style="19" customWidth="1"/>
    <col min="13058" max="13058" width="14" style="19" bestFit="1" customWidth="1"/>
    <col min="13059" max="13059" width="67.875" style="19" customWidth="1"/>
    <col min="13060" max="13060" width="21.75" style="19" bestFit="1" customWidth="1"/>
    <col min="13061" max="13312" width="9" style="19"/>
    <col min="13313" max="13313" width="19.375" style="19" customWidth="1"/>
    <col min="13314" max="13314" width="14" style="19" bestFit="1" customWidth="1"/>
    <col min="13315" max="13315" width="67.875" style="19" customWidth="1"/>
    <col min="13316" max="13316" width="21.75" style="19" bestFit="1" customWidth="1"/>
    <col min="13317" max="13568" width="9" style="19"/>
    <col min="13569" max="13569" width="19.375" style="19" customWidth="1"/>
    <col min="13570" max="13570" width="14" style="19" bestFit="1" customWidth="1"/>
    <col min="13571" max="13571" width="67.875" style="19" customWidth="1"/>
    <col min="13572" max="13572" width="21.75" style="19" bestFit="1" customWidth="1"/>
    <col min="13573" max="13824" width="9" style="19"/>
    <col min="13825" max="13825" width="19.375" style="19" customWidth="1"/>
    <col min="13826" max="13826" width="14" style="19" bestFit="1" customWidth="1"/>
    <col min="13827" max="13827" width="67.875" style="19" customWidth="1"/>
    <col min="13828" max="13828" width="21.75" style="19" bestFit="1" customWidth="1"/>
    <col min="13829" max="14080" width="9" style="19"/>
    <col min="14081" max="14081" width="19.375" style="19" customWidth="1"/>
    <col min="14082" max="14082" width="14" style="19" bestFit="1" customWidth="1"/>
    <col min="14083" max="14083" width="67.875" style="19" customWidth="1"/>
    <col min="14084" max="14084" width="21.75" style="19" bestFit="1" customWidth="1"/>
    <col min="14085" max="14336" width="9" style="19"/>
    <col min="14337" max="14337" width="19.375" style="19" customWidth="1"/>
    <col min="14338" max="14338" width="14" style="19" bestFit="1" customWidth="1"/>
    <col min="14339" max="14339" width="67.875" style="19" customWidth="1"/>
    <col min="14340" max="14340" width="21.75" style="19" bestFit="1" customWidth="1"/>
    <col min="14341" max="14592" width="9" style="19"/>
    <col min="14593" max="14593" width="19.375" style="19" customWidth="1"/>
    <col min="14594" max="14594" width="14" style="19" bestFit="1" customWidth="1"/>
    <col min="14595" max="14595" width="67.875" style="19" customWidth="1"/>
    <col min="14596" max="14596" width="21.75" style="19" bestFit="1" customWidth="1"/>
    <col min="14597" max="14848" width="9" style="19"/>
    <col min="14849" max="14849" width="19.375" style="19" customWidth="1"/>
    <col min="14850" max="14850" width="14" style="19" bestFit="1" customWidth="1"/>
    <col min="14851" max="14851" width="67.875" style="19" customWidth="1"/>
    <col min="14852" max="14852" width="21.75" style="19" bestFit="1" customWidth="1"/>
    <col min="14853" max="15104" width="9" style="19"/>
    <col min="15105" max="15105" width="19.375" style="19" customWidth="1"/>
    <col min="15106" max="15106" width="14" style="19" bestFit="1" customWidth="1"/>
    <col min="15107" max="15107" width="67.875" style="19" customWidth="1"/>
    <col min="15108" max="15108" width="21.75" style="19" bestFit="1" customWidth="1"/>
    <col min="15109" max="15360" width="9" style="19"/>
    <col min="15361" max="15361" width="19.375" style="19" customWidth="1"/>
    <col min="15362" max="15362" width="14" style="19" bestFit="1" customWidth="1"/>
    <col min="15363" max="15363" width="67.875" style="19" customWidth="1"/>
    <col min="15364" max="15364" width="21.75" style="19" bestFit="1" customWidth="1"/>
    <col min="15365" max="15616" width="9" style="19"/>
    <col min="15617" max="15617" width="19.375" style="19" customWidth="1"/>
    <col min="15618" max="15618" width="14" style="19" bestFit="1" customWidth="1"/>
    <col min="15619" max="15619" width="67.875" style="19" customWidth="1"/>
    <col min="15620" max="15620" width="21.75" style="19" bestFit="1" customWidth="1"/>
    <col min="15621" max="15872" width="9" style="19"/>
    <col min="15873" max="15873" width="19.375" style="19" customWidth="1"/>
    <col min="15874" max="15874" width="14" style="19" bestFit="1" customWidth="1"/>
    <col min="15875" max="15875" width="67.875" style="19" customWidth="1"/>
    <col min="15876" max="15876" width="21.75" style="19" bestFit="1" customWidth="1"/>
    <col min="15877" max="16128" width="9" style="19"/>
    <col min="16129" max="16129" width="19.375" style="19" customWidth="1"/>
    <col min="16130" max="16130" width="14" style="19" bestFit="1" customWidth="1"/>
    <col min="16131" max="16131" width="67.875" style="19" customWidth="1"/>
    <col min="16132" max="16132" width="21.75" style="19" bestFit="1" customWidth="1"/>
    <col min="16133" max="16384" width="9" style="19"/>
  </cols>
  <sheetData>
    <row r="1" spans="1:4" ht="24.95" customHeight="1">
      <c r="A1" s="31" t="s">
        <v>46</v>
      </c>
      <c r="B1" s="31" t="s">
        <v>47</v>
      </c>
      <c r="C1" s="31" t="s">
        <v>48</v>
      </c>
      <c r="D1" s="31" t="s">
        <v>49</v>
      </c>
    </row>
    <row r="2" spans="1:4" ht="24.95" customHeight="1">
      <c r="A2" s="47" t="s">
        <v>50</v>
      </c>
      <c r="B2" s="32" t="s">
        <v>51</v>
      </c>
      <c r="C2" s="33" t="s">
        <v>52</v>
      </c>
      <c r="D2" s="34">
        <v>2015</v>
      </c>
    </row>
    <row r="3" spans="1:4" ht="24.95" customHeight="1">
      <c r="A3" s="48" t="s">
        <v>53</v>
      </c>
      <c r="B3" s="32" t="s">
        <v>54</v>
      </c>
      <c r="C3" s="35" t="s">
        <v>55</v>
      </c>
      <c r="D3" s="34">
        <v>8</v>
      </c>
    </row>
    <row r="4" spans="1:4" ht="24.95" customHeight="1">
      <c r="A4" s="48" t="s">
        <v>24</v>
      </c>
      <c r="B4" s="32" t="s">
        <v>51</v>
      </c>
      <c r="C4" s="35" t="s">
        <v>56</v>
      </c>
      <c r="D4" s="34" t="s">
        <v>57</v>
      </c>
    </row>
    <row r="5" spans="1:4" ht="24.95" customHeight="1">
      <c r="A5" s="47" t="s">
        <v>58</v>
      </c>
      <c r="B5" s="32" t="s">
        <v>59</v>
      </c>
      <c r="C5" s="36" t="s">
        <v>60</v>
      </c>
      <c r="D5" s="34"/>
    </row>
    <row r="6" spans="1:4" ht="60" customHeight="1">
      <c r="A6" s="49" t="s">
        <v>61</v>
      </c>
      <c r="B6" s="32" t="s">
        <v>62</v>
      </c>
      <c r="C6" s="33" t="s">
        <v>63</v>
      </c>
      <c r="D6" s="34" t="s">
        <v>64</v>
      </c>
    </row>
    <row r="7" spans="1:4" ht="24.95" customHeight="1">
      <c r="A7" s="50" t="s">
        <v>65</v>
      </c>
      <c r="B7" s="32"/>
      <c r="C7" s="36" t="s">
        <v>66</v>
      </c>
      <c r="D7" s="34" t="s">
        <v>67</v>
      </c>
    </row>
    <row r="8" spans="1:4" ht="24.95" customHeight="1">
      <c r="A8" s="50" t="s">
        <v>68</v>
      </c>
      <c r="B8" s="32"/>
      <c r="C8" s="33" t="s">
        <v>69</v>
      </c>
      <c r="D8" s="34" t="s">
        <v>70</v>
      </c>
    </row>
    <row r="9" spans="1:4" ht="24.95" customHeight="1">
      <c r="A9" s="51" t="s">
        <v>71</v>
      </c>
      <c r="B9" s="32"/>
      <c r="C9" s="36" t="s">
        <v>72</v>
      </c>
      <c r="D9" s="37">
        <v>100000000</v>
      </c>
    </row>
    <row r="10" spans="1:4" ht="24.95" customHeight="1">
      <c r="A10" s="51" t="s">
        <v>73</v>
      </c>
      <c r="B10" s="32"/>
      <c r="C10" s="38" t="s">
        <v>74</v>
      </c>
      <c r="D10" s="37">
        <v>100000000</v>
      </c>
    </row>
    <row r="11" spans="1:4" ht="24.95" customHeight="1">
      <c r="A11" s="51" t="s">
        <v>75</v>
      </c>
      <c r="B11" s="32"/>
      <c r="C11" s="36"/>
      <c r="D11" s="37">
        <v>100000000</v>
      </c>
    </row>
    <row r="12" spans="1:4" ht="24.95" customHeight="1">
      <c r="A12" s="51" t="s">
        <v>76</v>
      </c>
      <c r="B12" s="32"/>
      <c r="C12" s="36" t="s">
        <v>77</v>
      </c>
      <c r="D12" s="37">
        <f>SUM(D9:D11)</f>
        <v>300000000</v>
      </c>
    </row>
    <row r="13" spans="1:4" ht="24.95" customHeight="1">
      <c r="A13" s="51" t="s">
        <v>78</v>
      </c>
      <c r="B13" s="32"/>
      <c r="C13" s="36" t="s">
        <v>79</v>
      </c>
      <c r="D13" s="34"/>
    </row>
    <row r="14" spans="1:4" ht="24.95" customHeight="1">
      <c r="A14" s="51" t="s">
        <v>8</v>
      </c>
      <c r="B14" s="32"/>
      <c r="C14" s="36" t="s">
        <v>106</v>
      </c>
      <c r="D14" s="34"/>
    </row>
    <row r="15" spans="1:4" ht="30" customHeight="1">
      <c r="A15" s="52" t="s">
        <v>80</v>
      </c>
      <c r="B15" s="32"/>
      <c r="C15" s="33" t="s">
        <v>81</v>
      </c>
      <c r="D15" s="37" t="s">
        <v>82</v>
      </c>
    </row>
    <row r="16" spans="1:4" ht="24.95" customHeight="1">
      <c r="A16" s="50" t="s">
        <v>83</v>
      </c>
      <c r="B16" s="32"/>
      <c r="C16" s="35" t="s">
        <v>84</v>
      </c>
      <c r="D16" s="34" t="s">
        <v>85</v>
      </c>
    </row>
    <row r="17" spans="1:4" ht="24.95" customHeight="1">
      <c r="A17" s="50" t="s">
        <v>86</v>
      </c>
      <c r="B17" s="32"/>
      <c r="C17" s="35" t="s">
        <v>87</v>
      </c>
      <c r="D17" s="34" t="s">
        <v>17</v>
      </c>
    </row>
    <row r="18" spans="1:4" ht="24.95" customHeight="1">
      <c r="A18" s="50" t="s">
        <v>88</v>
      </c>
      <c r="B18" s="32"/>
      <c r="C18" s="35" t="s">
        <v>89</v>
      </c>
      <c r="D18" s="34" t="s">
        <v>90</v>
      </c>
    </row>
    <row r="19" spans="1:4" ht="30" customHeight="1">
      <c r="A19" s="50" t="s">
        <v>91</v>
      </c>
      <c r="B19" s="32"/>
      <c r="C19" s="33" t="s">
        <v>92</v>
      </c>
      <c r="D19" s="34" t="s">
        <v>93</v>
      </c>
    </row>
    <row r="20" spans="1:4" ht="24.95" customHeight="1">
      <c r="A20" s="50" t="s">
        <v>94</v>
      </c>
      <c r="B20" s="32"/>
      <c r="C20" s="39"/>
      <c r="D20" s="34"/>
    </row>
    <row r="21" spans="1:4" ht="54">
      <c r="A21" s="50" t="s">
        <v>95</v>
      </c>
      <c r="B21" s="32" t="s">
        <v>96</v>
      </c>
      <c r="C21" s="33" t="s">
        <v>97</v>
      </c>
      <c r="D21" s="34"/>
    </row>
  </sheetData>
  <phoneticPr fontId="12" type="noConversion"/>
  <dataValidations count="1">
    <dataValidation type="textLength" operator="lessThanOrEqual" allowBlank="1" showInputMessage="1" showErrorMessage="1" sqref="D16 IZ16 SV16 ACR16 AMN16 AWJ16 BGF16 BQB16 BZX16 CJT16 CTP16 DDL16 DNH16 DXD16 EGZ16 EQV16 FAR16 FKN16 FUJ16 GEF16 GOB16 GXX16 HHT16 HRP16 IBL16 ILH16 IVD16 JEZ16 JOV16 JYR16 KIN16 KSJ16 LCF16 LMB16 LVX16 MFT16 MPP16 MZL16 NJH16 NTD16 OCZ16 OMV16 OWR16 PGN16 PQJ16 QAF16 QKB16 QTX16 RDT16 RNP16 RXL16 SHH16 SRD16 TAZ16 TKV16 TUR16 UEN16 UOJ16 UYF16 VIB16 VRX16 WBT16 WLP16 WVL16 D65552 IZ65552 SV65552 ACR65552 AMN65552 AWJ65552 BGF65552 BQB65552 BZX65552 CJT65552 CTP65552 DDL65552 DNH65552 DXD65552 EGZ65552 EQV65552 FAR65552 FKN65552 FUJ65552 GEF65552 GOB65552 GXX65552 HHT65552 HRP65552 IBL65552 ILH65552 IVD65552 JEZ65552 JOV65552 JYR65552 KIN65552 KSJ65552 LCF65552 LMB65552 LVX65552 MFT65552 MPP65552 MZL65552 NJH65552 NTD65552 OCZ65552 OMV65552 OWR65552 PGN65552 PQJ65552 QAF65552 QKB65552 QTX65552 RDT65552 RNP65552 RXL65552 SHH65552 SRD65552 TAZ65552 TKV65552 TUR65552 UEN65552 UOJ65552 UYF65552 VIB65552 VRX65552 WBT65552 WLP65552 WVL65552 D131088 IZ131088 SV131088 ACR131088 AMN131088 AWJ131088 BGF131088 BQB131088 BZX131088 CJT131088 CTP131088 DDL131088 DNH131088 DXD131088 EGZ131088 EQV131088 FAR131088 FKN131088 FUJ131088 GEF131088 GOB131088 GXX131088 HHT131088 HRP131088 IBL131088 ILH131088 IVD131088 JEZ131088 JOV131088 JYR131088 KIN131088 KSJ131088 LCF131088 LMB131088 LVX131088 MFT131088 MPP131088 MZL131088 NJH131088 NTD131088 OCZ131088 OMV131088 OWR131088 PGN131088 PQJ131088 QAF131088 QKB131088 QTX131088 RDT131088 RNP131088 RXL131088 SHH131088 SRD131088 TAZ131088 TKV131088 TUR131088 UEN131088 UOJ131088 UYF131088 VIB131088 VRX131088 WBT131088 WLP131088 WVL131088 D196624 IZ196624 SV196624 ACR196624 AMN196624 AWJ196624 BGF196624 BQB196624 BZX196624 CJT196624 CTP196624 DDL196624 DNH196624 DXD196624 EGZ196624 EQV196624 FAR196624 FKN196624 FUJ196624 GEF196624 GOB196624 GXX196624 HHT196624 HRP196624 IBL196624 ILH196624 IVD196624 JEZ196624 JOV196624 JYR196624 KIN196624 KSJ196624 LCF196624 LMB196624 LVX196624 MFT196624 MPP196624 MZL196624 NJH196624 NTD196624 OCZ196624 OMV196624 OWR196624 PGN196624 PQJ196624 QAF196624 QKB196624 QTX196624 RDT196624 RNP196624 RXL196624 SHH196624 SRD196624 TAZ196624 TKV196624 TUR196624 UEN196624 UOJ196624 UYF196624 VIB196624 VRX196624 WBT196624 WLP196624 WVL196624 D262160 IZ262160 SV262160 ACR262160 AMN262160 AWJ262160 BGF262160 BQB262160 BZX262160 CJT262160 CTP262160 DDL262160 DNH262160 DXD262160 EGZ262160 EQV262160 FAR262160 FKN262160 FUJ262160 GEF262160 GOB262160 GXX262160 HHT262160 HRP262160 IBL262160 ILH262160 IVD262160 JEZ262160 JOV262160 JYR262160 KIN262160 KSJ262160 LCF262160 LMB262160 LVX262160 MFT262160 MPP262160 MZL262160 NJH262160 NTD262160 OCZ262160 OMV262160 OWR262160 PGN262160 PQJ262160 QAF262160 QKB262160 QTX262160 RDT262160 RNP262160 RXL262160 SHH262160 SRD262160 TAZ262160 TKV262160 TUR262160 UEN262160 UOJ262160 UYF262160 VIB262160 VRX262160 WBT262160 WLP262160 WVL262160 D327696 IZ327696 SV327696 ACR327696 AMN327696 AWJ327696 BGF327696 BQB327696 BZX327696 CJT327696 CTP327696 DDL327696 DNH327696 DXD327696 EGZ327696 EQV327696 FAR327696 FKN327696 FUJ327696 GEF327696 GOB327696 GXX327696 HHT327696 HRP327696 IBL327696 ILH327696 IVD327696 JEZ327696 JOV327696 JYR327696 KIN327696 KSJ327696 LCF327696 LMB327696 LVX327696 MFT327696 MPP327696 MZL327696 NJH327696 NTD327696 OCZ327696 OMV327696 OWR327696 PGN327696 PQJ327696 QAF327696 QKB327696 QTX327696 RDT327696 RNP327696 RXL327696 SHH327696 SRD327696 TAZ327696 TKV327696 TUR327696 UEN327696 UOJ327696 UYF327696 VIB327696 VRX327696 WBT327696 WLP327696 WVL327696 D393232 IZ393232 SV393232 ACR393232 AMN393232 AWJ393232 BGF393232 BQB393232 BZX393232 CJT393232 CTP393232 DDL393232 DNH393232 DXD393232 EGZ393232 EQV393232 FAR393232 FKN393232 FUJ393232 GEF393232 GOB393232 GXX393232 HHT393232 HRP393232 IBL393232 ILH393232 IVD393232 JEZ393232 JOV393232 JYR393232 KIN393232 KSJ393232 LCF393232 LMB393232 LVX393232 MFT393232 MPP393232 MZL393232 NJH393232 NTD393232 OCZ393232 OMV393232 OWR393232 PGN393232 PQJ393232 QAF393232 QKB393232 QTX393232 RDT393232 RNP393232 RXL393232 SHH393232 SRD393232 TAZ393232 TKV393232 TUR393232 UEN393232 UOJ393232 UYF393232 VIB393232 VRX393232 WBT393232 WLP393232 WVL393232 D458768 IZ458768 SV458768 ACR458768 AMN458768 AWJ458768 BGF458768 BQB458768 BZX458768 CJT458768 CTP458768 DDL458768 DNH458768 DXD458768 EGZ458768 EQV458768 FAR458768 FKN458768 FUJ458768 GEF458768 GOB458768 GXX458768 HHT458768 HRP458768 IBL458768 ILH458768 IVD458768 JEZ458768 JOV458768 JYR458768 KIN458768 KSJ458768 LCF458768 LMB458768 LVX458768 MFT458768 MPP458768 MZL458768 NJH458768 NTD458768 OCZ458768 OMV458768 OWR458768 PGN458768 PQJ458768 QAF458768 QKB458768 QTX458768 RDT458768 RNP458768 RXL458768 SHH458768 SRD458768 TAZ458768 TKV458768 TUR458768 UEN458768 UOJ458768 UYF458768 VIB458768 VRX458768 WBT458768 WLP458768 WVL458768 D524304 IZ524304 SV524304 ACR524304 AMN524304 AWJ524304 BGF524304 BQB524304 BZX524304 CJT524304 CTP524304 DDL524304 DNH524304 DXD524304 EGZ524304 EQV524304 FAR524304 FKN524304 FUJ524304 GEF524304 GOB524304 GXX524304 HHT524304 HRP524304 IBL524304 ILH524304 IVD524304 JEZ524304 JOV524304 JYR524304 KIN524304 KSJ524304 LCF524304 LMB524304 LVX524304 MFT524304 MPP524304 MZL524304 NJH524304 NTD524304 OCZ524304 OMV524304 OWR524304 PGN524304 PQJ524304 QAF524304 QKB524304 QTX524304 RDT524304 RNP524304 RXL524304 SHH524304 SRD524304 TAZ524304 TKV524304 TUR524304 UEN524304 UOJ524304 UYF524304 VIB524304 VRX524304 WBT524304 WLP524304 WVL524304 D589840 IZ589840 SV589840 ACR589840 AMN589840 AWJ589840 BGF589840 BQB589840 BZX589840 CJT589840 CTP589840 DDL589840 DNH589840 DXD589840 EGZ589840 EQV589840 FAR589840 FKN589840 FUJ589840 GEF589840 GOB589840 GXX589840 HHT589840 HRP589840 IBL589840 ILH589840 IVD589840 JEZ589840 JOV589840 JYR589840 KIN589840 KSJ589840 LCF589840 LMB589840 LVX589840 MFT589840 MPP589840 MZL589840 NJH589840 NTD589840 OCZ589840 OMV589840 OWR589840 PGN589840 PQJ589840 QAF589840 QKB589840 QTX589840 RDT589840 RNP589840 RXL589840 SHH589840 SRD589840 TAZ589840 TKV589840 TUR589840 UEN589840 UOJ589840 UYF589840 VIB589840 VRX589840 WBT589840 WLP589840 WVL589840 D655376 IZ655376 SV655376 ACR655376 AMN655376 AWJ655376 BGF655376 BQB655376 BZX655376 CJT655376 CTP655376 DDL655376 DNH655376 DXD655376 EGZ655376 EQV655376 FAR655376 FKN655376 FUJ655376 GEF655376 GOB655376 GXX655376 HHT655376 HRP655376 IBL655376 ILH655376 IVD655376 JEZ655376 JOV655376 JYR655376 KIN655376 KSJ655376 LCF655376 LMB655376 LVX655376 MFT655376 MPP655376 MZL655376 NJH655376 NTD655376 OCZ655376 OMV655376 OWR655376 PGN655376 PQJ655376 QAF655376 QKB655376 QTX655376 RDT655376 RNP655376 RXL655376 SHH655376 SRD655376 TAZ655376 TKV655376 TUR655376 UEN655376 UOJ655376 UYF655376 VIB655376 VRX655376 WBT655376 WLP655376 WVL655376 D720912 IZ720912 SV720912 ACR720912 AMN720912 AWJ720912 BGF720912 BQB720912 BZX720912 CJT720912 CTP720912 DDL720912 DNH720912 DXD720912 EGZ720912 EQV720912 FAR720912 FKN720912 FUJ720912 GEF720912 GOB720912 GXX720912 HHT720912 HRP720912 IBL720912 ILH720912 IVD720912 JEZ720912 JOV720912 JYR720912 KIN720912 KSJ720912 LCF720912 LMB720912 LVX720912 MFT720912 MPP720912 MZL720912 NJH720912 NTD720912 OCZ720912 OMV720912 OWR720912 PGN720912 PQJ720912 QAF720912 QKB720912 QTX720912 RDT720912 RNP720912 RXL720912 SHH720912 SRD720912 TAZ720912 TKV720912 TUR720912 UEN720912 UOJ720912 UYF720912 VIB720912 VRX720912 WBT720912 WLP720912 WVL720912 D786448 IZ786448 SV786448 ACR786448 AMN786448 AWJ786448 BGF786448 BQB786448 BZX786448 CJT786448 CTP786448 DDL786448 DNH786448 DXD786448 EGZ786448 EQV786448 FAR786448 FKN786448 FUJ786448 GEF786448 GOB786448 GXX786448 HHT786448 HRP786448 IBL786448 ILH786448 IVD786448 JEZ786448 JOV786448 JYR786448 KIN786448 KSJ786448 LCF786448 LMB786448 LVX786448 MFT786448 MPP786448 MZL786448 NJH786448 NTD786448 OCZ786448 OMV786448 OWR786448 PGN786448 PQJ786448 QAF786448 QKB786448 QTX786448 RDT786448 RNP786448 RXL786448 SHH786448 SRD786448 TAZ786448 TKV786448 TUR786448 UEN786448 UOJ786448 UYF786448 VIB786448 VRX786448 WBT786448 WLP786448 WVL786448 D851984 IZ851984 SV851984 ACR851984 AMN851984 AWJ851984 BGF851984 BQB851984 BZX851984 CJT851984 CTP851984 DDL851984 DNH851984 DXD851984 EGZ851984 EQV851984 FAR851984 FKN851984 FUJ851984 GEF851984 GOB851984 GXX851984 HHT851984 HRP851984 IBL851984 ILH851984 IVD851984 JEZ851984 JOV851984 JYR851984 KIN851984 KSJ851984 LCF851984 LMB851984 LVX851984 MFT851984 MPP851984 MZL851984 NJH851984 NTD851984 OCZ851984 OMV851984 OWR851984 PGN851984 PQJ851984 QAF851984 QKB851984 QTX851984 RDT851984 RNP851984 RXL851984 SHH851984 SRD851984 TAZ851984 TKV851984 TUR851984 UEN851984 UOJ851984 UYF851984 VIB851984 VRX851984 WBT851984 WLP851984 WVL851984 D917520 IZ917520 SV917520 ACR917520 AMN917520 AWJ917520 BGF917520 BQB917520 BZX917520 CJT917520 CTP917520 DDL917520 DNH917520 DXD917520 EGZ917520 EQV917520 FAR917520 FKN917520 FUJ917520 GEF917520 GOB917520 GXX917520 HHT917520 HRP917520 IBL917520 ILH917520 IVD917520 JEZ917520 JOV917520 JYR917520 KIN917520 KSJ917520 LCF917520 LMB917520 LVX917520 MFT917520 MPP917520 MZL917520 NJH917520 NTD917520 OCZ917520 OMV917520 OWR917520 PGN917520 PQJ917520 QAF917520 QKB917520 QTX917520 RDT917520 RNP917520 RXL917520 SHH917520 SRD917520 TAZ917520 TKV917520 TUR917520 UEN917520 UOJ917520 UYF917520 VIB917520 VRX917520 WBT917520 WLP917520 WVL917520 D983056 IZ983056 SV983056 ACR983056 AMN983056 AWJ983056 BGF983056 BQB983056 BZX983056 CJT983056 CTP983056 DDL983056 DNH983056 DXD983056 EGZ983056 EQV983056 FAR983056 FKN983056 FUJ983056 GEF983056 GOB983056 GXX983056 HHT983056 HRP983056 IBL983056 ILH983056 IVD983056 JEZ983056 JOV983056 JYR983056 KIN983056 KSJ983056 LCF983056 LMB983056 LVX983056 MFT983056 MPP983056 MZL983056 NJH983056 NTD983056 OCZ983056 OMV983056 OWR983056 PGN983056 PQJ983056 QAF983056 QKB983056 QTX983056 RDT983056 RNP983056 RXL983056 SHH983056 SRD983056 TAZ983056 TKV983056 TUR983056 UEN983056 UOJ983056 UYF983056 VIB983056 VRX983056 WBT983056 WLP983056 WVL983056">
      <formula1>5</formula1>
    </dataValidation>
  </dataValidations>
  <pageMargins left="0.7" right="0.7" top="0.75" bottom="0.75" header="0.3" footer="0.3"/>
  <pageSetup paperSize="9" orientation="portrait" horizontalDpi="4294967292"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Q11"/>
  <sheetViews>
    <sheetView zoomScale="85" zoomScaleNormal="85" workbookViewId="0">
      <selection activeCell="D26" sqref="D26"/>
    </sheetView>
  </sheetViews>
  <sheetFormatPr defaultRowHeight="13.5"/>
  <cols>
    <col min="1" max="2" width="9" style="19"/>
    <col min="3" max="3" width="10.125" style="40" customWidth="1"/>
    <col min="4" max="4" width="31.875" style="40" customWidth="1"/>
    <col min="5" max="5" width="24.5" style="156" customWidth="1"/>
    <col min="6" max="6" width="9" style="19"/>
    <col min="7" max="7" width="16.125" style="19" customWidth="1"/>
    <col min="8" max="8" width="12.125" style="19" customWidth="1"/>
    <col min="9" max="9" width="16.125" style="19" customWidth="1"/>
    <col min="10" max="10" width="13.375" style="19" customWidth="1"/>
    <col min="11" max="11" width="14.5" style="20" customWidth="1"/>
    <col min="12" max="12" width="25.75" style="21" hidden="1" customWidth="1"/>
    <col min="13" max="13" width="10.625" style="40" customWidth="1"/>
    <col min="14" max="14" width="9" style="156"/>
    <col min="15" max="15" width="9" style="40"/>
    <col min="16" max="16" width="15" style="40" customWidth="1"/>
    <col min="17" max="17" width="13.125" style="19" customWidth="1"/>
    <col min="18" max="259" width="9" style="19"/>
    <col min="260" max="260" width="10.125" style="19" customWidth="1"/>
    <col min="261" max="261" width="31.875" style="19" customWidth="1"/>
    <col min="262" max="262" width="9" style="19"/>
    <col min="263" max="263" width="16.125" style="19" customWidth="1"/>
    <col min="264" max="264" width="12.125" style="19" customWidth="1"/>
    <col min="265" max="265" width="16.125" style="19" customWidth="1"/>
    <col min="266" max="266" width="13.375" style="19" customWidth="1"/>
    <col min="267" max="267" width="14.5" style="19" customWidth="1"/>
    <col min="268" max="268" width="25.75" style="19" customWidth="1"/>
    <col min="269" max="269" width="10.625" style="19" customWidth="1"/>
    <col min="270" max="271" width="9" style="19"/>
    <col min="272" max="272" width="15" style="19" customWidth="1"/>
    <col min="273" max="515" width="9" style="19"/>
    <col min="516" max="516" width="10.125" style="19" customWidth="1"/>
    <col min="517" max="517" width="31.875" style="19" customWidth="1"/>
    <col min="518" max="518" width="9" style="19"/>
    <col min="519" max="519" width="16.125" style="19" customWidth="1"/>
    <col min="520" max="520" width="12.125" style="19" customWidth="1"/>
    <col min="521" max="521" width="16.125" style="19" customWidth="1"/>
    <col min="522" max="522" width="13.375" style="19" customWidth="1"/>
    <col min="523" max="523" width="14.5" style="19" customWidth="1"/>
    <col min="524" max="524" width="25.75" style="19" customWidth="1"/>
    <col min="525" max="525" width="10.625" style="19" customWidth="1"/>
    <col min="526" max="527" width="9" style="19"/>
    <col min="528" max="528" width="15" style="19" customWidth="1"/>
    <col min="529" max="771" width="9" style="19"/>
    <col min="772" max="772" width="10.125" style="19" customWidth="1"/>
    <col min="773" max="773" width="31.875" style="19" customWidth="1"/>
    <col min="774" max="774" width="9" style="19"/>
    <col min="775" max="775" width="16.125" style="19" customWidth="1"/>
    <col min="776" max="776" width="12.125" style="19" customWidth="1"/>
    <col min="777" max="777" width="16.125" style="19" customWidth="1"/>
    <col min="778" max="778" width="13.375" style="19" customWidth="1"/>
    <col min="779" max="779" width="14.5" style="19" customWidth="1"/>
    <col min="780" max="780" width="25.75" style="19" customWidth="1"/>
    <col min="781" max="781" width="10.625" style="19" customWidth="1"/>
    <col min="782" max="783" width="9" style="19"/>
    <col min="784" max="784" width="15" style="19" customWidth="1"/>
    <col min="785" max="1027" width="9" style="19"/>
    <col min="1028" max="1028" width="10.125" style="19" customWidth="1"/>
    <col min="1029" max="1029" width="31.875" style="19" customWidth="1"/>
    <col min="1030" max="1030" width="9" style="19"/>
    <col min="1031" max="1031" width="16.125" style="19" customWidth="1"/>
    <col min="1032" max="1032" width="12.125" style="19" customWidth="1"/>
    <col min="1033" max="1033" width="16.125" style="19" customWidth="1"/>
    <col min="1034" max="1034" width="13.375" style="19" customWidth="1"/>
    <col min="1035" max="1035" width="14.5" style="19" customWidth="1"/>
    <col min="1036" max="1036" width="25.75" style="19" customWidth="1"/>
    <col min="1037" max="1037" width="10.625" style="19" customWidth="1"/>
    <col min="1038" max="1039" width="9" style="19"/>
    <col min="1040" max="1040" width="15" style="19" customWidth="1"/>
    <col min="1041" max="1283" width="9" style="19"/>
    <col min="1284" max="1284" width="10.125" style="19" customWidth="1"/>
    <col min="1285" max="1285" width="31.875" style="19" customWidth="1"/>
    <col min="1286" max="1286" width="9" style="19"/>
    <col min="1287" max="1287" width="16.125" style="19" customWidth="1"/>
    <col min="1288" max="1288" width="12.125" style="19" customWidth="1"/>
    <col min="1289" max="1289" width="16.125" style="19" customWidth="1"/>
    <col min="1290" max="1290" width="13.375" style="19" customWidth="1"/>
    <col min="1291" max="1291" width="14.5" style="19" customWidth="1"/>
    <col min="1292" max="1292" width="25.75" style="19" customWidth="1"/>
    <col min="1293" max="1293" width="10.625" style="19" customWidth="1"/>
    <col min="1294" max="1295" width="9" style="19"/>
    <col min="1296" max="1296" width="15" style="19" customWidth="1"/>
    <col min="1297" max="1539" width="9" style="19"/>
    <col min="1540" max="1540" width="10.125" style="19" customWidth="1"/>
    <col min="1541" max="1541" width="31.875" style="19" customWidth="1"/>
    <col min="1542" max="1542" width="9" style="19"/>
    <col min="1543" max="1543" width="16.125" style="19" customWidth="1"/>
    <col min="1544" max="1544" width="12.125" style="19" customWidth="1"/>
    <col min="1545" max="1545" width="16.125" style="19" customWidth="1"/>
    <col min="1546" max="1546" width="13.375" style="19" customWidth="1"/>
    <col min="1547" max="1547" width="14.5" style="19" customWidth="1"/>
    <col min="1548" max="1548" width="25.75" style="19" customWidth="1"/>
    <col min="1549" max="1549" width="10.625" style="19" customWidth="1"/>
    <col min="1550" max="1551" width="9" style="19"/>
    <col min="1552" max="1552" width="15" style="19" customWidth="1"/>
    <col min="1553" max="1795" width="9" style="19"/>
    <col min="1796" max="1796" width="10.125" style="19" customWidth="1"/>
    <col min="1797" max="1797" width="31.875" style="19" customWidth="1"/>
    <col min="1798" max="1798" width="9" style="19"/>
    <col min="1799" max="1799" width="16.125" style="19" customWidth="1"/>
    <col min="1800" max="1800" width="12.125" style="19" customWidth="1"/>
    <col min="1801" max="1801" width="16.125" style="19" customWidth="1"/>
    <col min="1802" max="1802" width="13.375" style="19" customWidth="1"/>
    <col min="1803" max="1803" width="14.5" style="19" customWidth="1"/>
    <col min="1804" max="1804" width="25.75" style="19" customWidth="1"/>
    <col min="1805" max="1805" width="10.625" style="19" customWidth="1"/>
    <col min="1806" max="1807" width="9" style="19"/>
    <col min="1808" max="1808" width="15" style="19" customWidth="1"/>
    <col min="1809" max="2051" width="9" style="19"/>
    <col min="2052" max="2052" width="10.125" style="19" customWidth="1"/>
    <col min="2053" max="2053" width="31.875" style="19" customWidth="1"/>
    <col min="2054" max="2054" width="9" style="19"/>
    <col min="2055" max="2055" width="16.125" style="19" customWidth="1"/>
    <col min="2056" max="2056" width="12.125" style="19" customWidth="1"/>
    <col min="2057" max="2057" width="16.125" style="19" customWidth="1"/>
    <col min="2058" max="2058" width="13.375" style="19" customWidth="1"/>
    <col min="2059" max="2059" width="14.5" style="19" customWidth="1"/>
    <col min="2060" max="2060" width="25.75" style="19" customWidth="1"/>
    <col min="2061" max="2061" width="10.625" style="19" customWidth="1"/>
    <col min="2062" max="2063" width="9" style="19"/>
    <col min="2064" max="2064" width="15" style="19" customWidth="1"/>
    <col min="2065" max="2307" width="9" style="19"/>
    <col min="2308" max="2308" width="10.125" style="19" customWidth="1"/>
    <col min="2309" max="2309" width="31.875" style="19" customWidth="1"/>
    <col min="2310" max="2310" width="9" style="19"/>
    <col min="2311" max="2311" width="16.125" style="19" customWidth="1"/>
    <col min="2312" max="2312" width="12.125" style="19" customWidth="1"/>
    <col min="2313" max="2313" width="16.125" style="19" customWidth="1"/>
    <col min="2314" max="2314" width="13.375" style="19" customWidth="1"/>
    <col min="2315" max="2315" width="14.5" style="19" customWidth="1"/>
    <col min="2316" max="2316" width="25.75" style="19" customWidth="1"/>
    <col min="2317" max="2317" width="10.625" style="19" customWidth="1"/>
    <col min="2318" max="2319" width="9" style="19"/>
    <col min="2320" max="2320" width="15" style="19" customWidth="1"/>
    <col min="2321" max="2563" width="9" style="19"/>
    <col min="2564" max="2564" width="10.125" style="19" customWidth="1"/>
    <col min="2565" max="2565" width="31.875" style="19" customWidth="1"/>
    <col min="2566" max="2566" width="9" style="19"/>
    <col min="2567" max="2567" width="16.125" style="19" customWidth="1"/>
    <col min="2568" max="2568" width="12.125" style="19" customWidth="1"/>
    <col min="2569" max="2569" width="16.125" style="19" customWidth="1"/>
    <col min="2570" max="2570" width="13.375" style="19" customWidth="1"/>
    <col min="2571" max="2571" width="14.5" style="19" customWidth="1"/>
    <col min="2572" max="2572" width="25.75" style="19" customWidth="1"/>
    <col min="2573" max="2573" width="10.625" style="19" customWidth="1"/>
    <col min="2574" max="2575" width="9" style="19"/>
    <col min="2576" max="2576" width="15" style="19" customWidth="1"/>
    <col min="2577" max="2819" width="9" style="19"/>
    <col min="2820" max="2820" width="10.125" style="19" customWidth="1"/>
    <col min="2821" max="2821" width="31.875" style="19" customWidth="1"/>
    <col min="2822" max="2822" width="9" style="19"/>
    <col min="2823" max="2823" width="16.125" style="19" customWidth="1"/>
    <col min="2824" max="2824" width="12.125" style="19" customWidth="1"/>
    <col min="2825" max="2825" width="16.125" style="19" customWidth="1"/>
    <col min="2826" max="2826" width="13.375" style="19" customWidth="1"/>
    <col min="2827" max="2827" width="14.5" style="19" customWidth="1"/>
    <col min="2828" max="2828" width="25.75" style="19" customWidth="1"/>
    <col min="2829" max="2829" width="10.625" style="19" customWidth="1"/>
    <col min="2830" max="2831" width="9" style="19"/>
    <col min="2832" max="2832" width="15" style="19" customWidth="1"/>
    <col min="2833" max="3075" width="9" style="19"/>
    <col min="3076" max="3076" width="10.125" style="19" customWidth="1"/>
    <col min="3077" max="3077" width="31.875" style="19" customWidth="1"/>
    <col min="3078" max="3078" width="9" style="19"/>
    <col min="3079" max="3079" width="16.125" style="19" customWidth="1"/>
    <col min="3080" max="3080" width="12.125" style="19" customWidth="1"/>
    <col min="3081" max="3081" width="16.125" style="19" customWidth="1"/>
    <col min="3082" max="3082" width="13.375" style="19" customWidth="1"/>
    <col min="3083" max="3083" width="14.5" style="19" customWidth="1"/>
    <col min="3084" max="3084" width="25.75" style="19" customWidth="1"/>
    <col min="3085" max="3085" width="10.625" style="19" customWidth="1"/>
    <col min="3086" max="3087" width="9" style="19"/>
    <col min="3088" max="3088" width="15" style="19" customWidth="1"/>
    <col min="3089" max="3331" width="9" style="19"/>
    <col min="3332" max="3332" width="10.125" style="19" customWidth="1"/>
    <col min="3333" max="3333" width="31.875" style="19" customWidth="1"/>
    <col min="3334" max="3334" width="9" style="19"/>
    <col min="3335" max="3335" width="16.125" style="19" customWidth="1"/>
    <col min="3336" max="3336" width="12.125" style="19" customWidth="1"/>
    <col min="3337" max="3337" width="16.125" style="19" customWidth="1"/>
    <col min="3338" max="3338" width="13.375" style="19" customWidth="1"/>
    <col min="3339" max="3339" width="14.5" style="19" customWidth="1"/>
    <col min="3340" max="3340" width="25.75" style="19" customWidth="1"/>
    <col min="3341" max="3341" width="10.625" style="19" customWidth="1"/>
    <col min="3342" max="3343" width="9" style="19"/>
    <col min="3344" max="3344" width="15" style="19" customWidth="1"/>
    <col min="3345" max="3587" width="9" style="19"/>
    <col min="3588" max="3588" width="10.125" style="19" customWidth="1"/>
    <col min="3589" max="3589" width="31.875" style="19" customWidth="1"/>
    <col min="3590" max="3590" width="9" style="19"/>
    <col min="3591" max="3591" width="16.125" style="19" customWidth="1"/>
    <col min="3592" max="3592" width="12.125" style="19" customWidth="1"/>
    <col min="3593" max="3593" width="16.125" style="19" customWidth="1"/>
    <col min="3594" max="3594" width="13.375" style="19" customWidth="1"/>
    <col min="3595" max="3595" width="14.5" style="19" customWidth="1"/>
    <col min="3596" max="3596" width="25.75" style="19" customWidth="1"/>
    <col min="3597" max="3597" width="10.625" style="19" customWidth="1"/>
    <col min="3598" max="3599" width="9" style="19"/>
    <col min="3600" max="3600" width="15" style="19" customWidth="1"/>
    <col min="3601" max="3843" width="9" style="19"/>
    <col min="3844" max="3844" width="10.125" style="19" customWidth="1"/>
    <col min="3845" max="3845" width="31.875" style="19" customWidth="1"/>
    <col min="3846" max="3846" width="9" style="19"/>
    <col min="3847" max="3847" width="16.125" style="19" customWidth="1"/>
    <col min="3848" max="3848" width="12.125" style="19" customWidth="1"/>
    <col min="3849" max="3849" width="16.125" style="19" customWidth="1"/>
    <col min="3850" max="3850" width="13.375" style="19" customWidth="1"/>
    <col min="3851" max="3851" width="14.5" style="19" customWidth="1"/>
    <col min="3852" max="3852" width="25.75" style="19" customWidth="1"/>
    <col min="3853" max="3853" width="10.625" style="19" customWidth="1"/>
    <col min="3854" max="3855" width="9" style="19"/>
    <col min="3856" max="3856" width="15" style="19" customWidth="1"/>
    <col min="3857" max="4099" width="9" style="19"/>
    <col min="4100" max="4100" width="10.125" style="19" customWidth="1"/>
    <col min="4101" max="4101" width="31.875" style="19" customWidth="1"/>
    <col min="4102" max="4102" width="9" style="19"/>
    <col min="4103" max="4103" width="16.125" style="19" customWidth="1"/>
    <col min="4104" max="4104" width="12.125" style="19" customWidth="1"/>
    <col min="4105" max="4105" width="16.125" style="19" customWidth="1"/>
    <col min="4106" max="4106" width="13.375" style="19" customWidth="1"/>
    <col min="4107" max="4107" width="14.5" style="19" customWidth="1"/>
    <col min="4108" max="4108" width="25.75" style="19" customWidth="1"/>
    <col min="4109" max="4109" width="10.625" style="19" customWidth="1"/>
    <col min="4110" max="4111" width="9" style="19"/>
    <col min="4112" max="4112" width="15" style="19" customWidth="1"/>
    <col min="4113" max="4355" width="9" style="19"/>
    <col min="4356" max="4356" width="10.125" style="19" customWidth="1"/>
    <col min="4357" max="4357" width="31.875" style="19" customWidth="1"/>
    <col min="4358" max="4358" width="9" style="19"/>
    <col min="4359" max="4359" width="16.125" style="19" customWidth="1"/>
    <col min="4360" max="4360" width="12.125" style="19" customWidth="1"/>
    <col min="4361" max="4361" width="16.125" style="19" customWidth="1"/>
    <col min="4362" max="4362" width="13.375" style="19" customWidth="1"/>
    <col min="4363" max="4363" width="14.5" style="19" customWidth="1"/>
    <col min="4364" max="4364" width="25.75" style="19" customWidth="1"/>
    <col min="4365" max="4365" width="10.625" style="19" customWidth="1"/>
    <col min="4366" max="4367" width="9" style="19"/>
    <col min="4368" max="4368" width="15" style="19" customWidth="1"/>
    <col min="4369" max="4611" width="9" style="19"/>
    <col min="4612" max="4612" width="10.125" style="19" customWidth="1"/>
    <col min="4613" max="4613" width="31.875" style="19" customWidth="1"/>
    <col min="4614" max="4614" width="9" style="19"/>
    <col min="4615" max="4615" width="16.125" style="19" customWidth="1"/>
    <col min="4616" max="4616" width="12.125" style="19" customWidth="1"/>
    <col min="4617" max="4617" width="16.125" style="19" customWidth="1"/>
    <col min="4618" max="4618" width="13.375" style="19" customWidth="1"/>
    <col min="4619" max="4619" width="14.5" style="19" customWidth="1"/>
    <col min="4620" max="4620" width="25.75" style="19" customWidth="1"/>
    <col min="4621" max="4621" width="10.625" style="19" customWidth="1"/>
    <col min="4622" max="4623" width="9" style="19"/>
    <col min="4624" max="4624" width="15" style="19" customWidth="1"/>
    <col min="4625" max="4867" width="9" style="19"/>
    <col min="4868" max="4868" width="10.125" style="19" customWidth="1"/>
    <col min="4869" max="4869" width="31.875" style="19" customWidth="1"/>
    <col min="4870" max="4870" width="9" style="19"/>
    <col min="4871" max="4871" width="16.125" style="19" customWidth="1"/>
    <col min="4872" max="4872" width="12.125" style="19" customWidth="1"/>
    <col min="4873" max="4873" width="16.125" style="19" customWidth="1"/>
    <col min="4874" max="4874" width="13.375" style="19" customWidth="1"/>
    <col min="4875" max="4875" width="14.5" style="19" customWidth="1"/>
    <col min="4876" max="4876" width="25.75" style="19" customWidth="1"/>
    <col min="4877" max="4877" width="10.625" style="19" customWidth="1"/>
    <col min="4878" max="4879" width="9" style="19"/>
    <col min="4880" max="4880" width="15" style="19" customWidth="1"/>
    <col min="4881" max="5123" width="9" style="19"/>
    <col min="5124" max="5124" width="10.125" style="19" customWidth="1"/>
    <col min="5125" max="5125" width="31.875" style="19" customWidth="1"/>
    <col min="5126" max="5126" width="9" style="19"/>
    <col min="5127" max="5127" width="16.125" style="19" customWidth="1"/>
    <col min="5128" max="5128" width="12.125" style="19" customWidth="1"/>
    <col min="5129" max="5129" width="16.125" style="19" customWidth="1"/>
    <col min="5130" max="5130" width="13.375" style="19" customWidth="1"/>
    <col min="5131" max="5131" width="14.5" style="19" customWidth="1"/>
    <col min="5132" max="5132" width="25.75" style="19" customWidth="1"/>
    <col min="5133" max="5133" width="10.625" style="19" customWidth="1"/>
    <col min="5134" max="5135" width="9" style="19"/>
    <col min="5136" max="5136" width="15" style="19" customWidth="1"/>
    <col min="5137" max="5379" width="9" style="19"/>
    <col min="5380" max="5380" width="10.125" style="19" customWidth="1"/>
    <col min="5381" max="5381" width="31.875" style="19" customWidth="1"/>
    <col min="5382" max="5382" width="9" style="19"/>
    <col min="5383" max="5383" width="16.125" style="19" customWidth="1"/>
    <col min="5384" max="5384" width="12.125" style="19" customWidth="1"/>
    <col min="5385" max="5385" width="16.125" style="19" customWidth="1"/>
    <col min="5386" max="5386" width="13.375" style="19" customWidth="1"/>
    <col min="5387" max="5387" width="14.5" style="19" customWidth="1"/>
    <col min="5388" max="5388" width="25.75" style="19" customWidth="1"/>
    <col min="5389" max="5389" width="10.625" style="19" customWidth="1"/>
    <col min="5390" max="5391" width="9" style="19"/>
    <col min="5392" max="5392" width="15" style="19" customWidth="1"/>
    <col min="5393" max="5635" width="9" style="19"/>
    <col min="5636" max="5636" width="10.125" style="19" customWidth="1"/>
    <col min="5637" max="5637" width="31.875" style="19" customWidth="1"/>
    <col min="5638" max="5638" width="9" style="19"/>
    <col min="5639" max="5639" width="16.125" style="19" customWidth="1"/>
    <col min="5640" max="5640" width="12.125" style="19" customWidth="1"/>
    <col min="5641" max="5641" width="16.125" style="19" customWidth="1"/>
    <col min="5642" max="5642" width="13.375" style="19" customWidth="1"/>
    <col min="5643" max="5643" width="14.5" style="19" customWidth="1"/>
    <col min="5644" max="5644" width="25.75" style="19" customWidth="1"/>
    <col min="5645" max="5645" width="10.625" style="19" customWidth="1"/>
    <col min="5646" max="5647" width="9" style="19"/>
    <col min="5648" max="5648" width="15" style="19" customWidth="1"/>
    <col min="5649" max="5891" width="9" style="19"/>
    <col min="5892" max="5892" width="10.125" style="19" customWidth="1"/>
    <col min="5893" max="5893" width="31.875" style="19" customWidth="1"/>
    <col min="5894" max="5894" width="9" style="19"/>
    <col min="5895" max="5895" width="16.125" style="19" customWidth="1"/>
    <col min="5896" max="5896" width="12.125" style="19" customWidth="1"/>
    <col min="5897" max="5897" width="16.125" style="19" customWidth="1"/>
    <col min="5898" max="5898" width="13.375" style="19" customWidth="1"/>
    <col min="5899" max="5899" width="14.5" style="19" customWidth="1"/>
    <col min="5900" max="5900" width="25.75" style="19" customWidth="1"/>
    <col min="5901" max="5901" width="10.625" style="19" customWidth="1"/>
    <col min="5902" max="5903" width="9" style="19"/>
    <col min="5904" max="5904" width="15" style="19" customWidth="1"/>
    <col min="5905" max="6147" width="9" style="19"/>
    <col min="6148" max="6148" width="10.125" style="19" customWidth="1"/>
    <col min="6149" max="6149" width="31.875" style="19" customWidth="1"/>
    <col min="6150" max="6150" width="9" style="19"/>
    <col min="6151" max="6151" width="16.125" style="19" customWidth="1"/>
    <col min="6152" max="6152" width="12.125" style="19" customWidth="1"/>
    <col min="6153" max="6153" width="16.125" style="19" customWidth="1"/>
    <col min="6154" max="6154" width="13.375" style="19" customWidth="1"/>
    <col min="6155" max="6155" width="14.5" style="19" customWidth="1"/>
    <col min="6156" max="6156" width="25.75" style="19" customWidth="1"/>
    <col min="6157" max="6157" width="10.625" style="19" customWidth="1"/>
    <col min="6158" max="6159" width="9" style="19"/>
    <col min="6160" max="6160" width="15" style="19" customWidth="1"/>
    <col min="6161" max="6403" width="9" style="19"/>
    <col min="6404" max="6404" width="10.125" style="19" customWidth="1"/>
    <col min="6405" max="6405" width="31.875" style="19" customWidth="1"/>
    <col min="6406" max="6406" width="9" style="19"/>
    <col min="6407" max="6407" width="16.125" style="19" customWidth="1"/>
    <col min="6408" max="6408" width="12.125" style="19" customWidth="1"/>
    <col min="6409" max="6409" width="16.125" style="19" customWidth="1"/>
    <col min="6410" max="6410" width="13.375" style="19" customWidth="1"/>
    <col min="6411" max="6411" width="14.5" style="19" customWidth="1"/>
    <col min="6412" max="6412" width="25.75" style="19" customWidth="1"/>
    <col min="6413" max="6413" width="10.625" style="19" customWidth="1"/>
    <col min="6414" max="6415" width="9" style="19"/>
    <col min="6416" max="6416" width="15" style="19" customWidth="1"/>
    <col min="6417" max="6659" width="9" style="19"/>
    <col min="6660" max="6660" width="10.125" style="19" customWidth="1"/>
    <col min="6661" max="6661" width="31.875" style="19" customWidth="1"/>
    <col min="6662" max="6662" width="9" style="19"/>
    <col min="6663" max="6663" width="16.125" style="19" customWidth="1"/>
    <col min="6664" max="6664" width="12.125" style="19" customWidth="1"/>
    <col min="6665" max="6665" width="16.125" style="19" customWidth="1"/>
    <col min="6666" max="6666" width="13.375" style="19" customWidth="1"/>
    <col min="6667" max="6667" width="14.5" style="19" customWidth="1"/>
    <col min="6668" max="6668" width="25.75" style="19" customWidth="1"/>
    <col min="6669" max="6669" width="10.625" style="19" customWidth="1"/>
    <col min="6670" max="6671" width="9" style="19"/>
    <col min="6672" max="6672" width="15" style="19" customWidth="1"/>
    <col min="6673" max="6915" width="9" style="19"/>
    <col min="6916" max="6916" width="10.125" style="19" customWidth="1"/>
    <col min="6917" max="6917" width="31.875" style="19" customWidth="1"/>
    <col min="6918" max="6918" width="9" style="19"/>
    <col min="6919" max="6919" width="16.125" style="19" customWidth="1"/>
    <col min="6920" max="6920" width="12.125" style="19" customWidth="1"/>
    <col min="6921" max="6921" width="16.125" style="19" customWidth="1"/>
    <col min="6922" max="6922" width="13.375" style="19" customWidth="1"/>
    <col min="6923" max="6923" width="14.5" style="19" customWidth="1"/>
    <col min="6924" max="6924" width="25.75" style="19" customWidth="1"/>
    <col min="6925" max="6925" width="10.625" style="19" customWidth="1"/>
    <col min="6926" max="6927" width="9" style="19"/>
    <col min="6928" max="6928" width="15" style="19" customWidth="1"/>
    <col min="6929" max="7171" width="9" style="19"/>
    <col min="7172" max="7172" width="10.125" style="19" customWidth="1"/>
    <col min="7173" max="7173" width="31.875" style="19" customWidth="1"/>
    <col min="7174" max="7174" width="9" style="19"/>
    <col min="7175" max="7175" width="16.125" style="19" customWidth="1"/>
    <col min="7176" max="7176" width="12.125" style="19" customWidth="1"/>
    <col min="7177" max="7177" width="16.125" style="19" customWidth="1"/>
    <col min="7178" max="7178" width="13.375" style="19" customWidth="1"/>
    <col min="7179" max="7179" width="14.5" style="19" customWidth="1"/>
    <col min="7180" max="7180" width="25.75" style="19" customWidth="1"/>
    <col min="7181" max="7181" width="10.625" style="19" customWidth="1"/>
    <col min="7182" max="7183" width="9" style="19"/>
    <col min="7184" max="7184" width="15" style="19" customWidth="1"/>
    <col min="7185" max="7427" width="9" style="19"/>
    <col min="7428" max="7428" width="10.125" style="19" customWidth="1"/>
    <col min="7429" max="7429" width="31.875" style="19" customWidth="1"/>
    <col min="7430" max="7430" width="9" style="19"/>
    <col min="7431" max="7431" width="16.125" style="19" customWidth="1"/>
    <col min="7432" max="7432" width="12.125" style="19" customWidth="1"/>
    <col min="7433" max="7433" width="16.125" style="19" customWidth="1"/>
    <col min="7434" max="7434" width="13.375" style="19" customWidth="1"/>
    <col min="7435" max="7435" width="14.5" style="19" customWidth="1"/>
    <col min="7436" max="7436" width="25.75" style="19" customWidth="1"/>
    <col min="7437" max="7437" width="10.625" style="19" customWidth="1"/>
    <col min="7438" max="7439" width="9" style="19"/>
    <col min="7440" max="7440" width="15" style="19" customWidth="1"/>
    <col min="7441" max="7683" width="9" style="19"/>
    <col min="7684" max="7684" width="10.125" style="19" customWidth="1"/>
    <col min="7685" max="7685" width="31.875" style="19" customWidth="1"/>
    <col min="7686" max="7686" width="9" style="19"/>
    <col min="7687" max="7687" width="16.125" style="19" customWidth="1"/>
    <col min="7688" max="7688" width="12.125" style="19" customWidth="1"/>
    <col min="7689" max="7689" width="16.125" style="19" customWidth="1"/>
    <col min="7690" max="7690" width="13.375" style="19" customWidth="1"/>
    <col min="7691" max="7691" width="14.5" style="19" customWidth="1"/>
    <col min="7692" max="7692" width="25.75" style="19" customWidth="1"/>
    <col min="7693" max="7693" width="10.625" style="19" customWidth="1"/>
    <col min="7694" max="7695" width="9" style="19"/>
    <col min="7696" max="7696" width="15" style="19" customWidth="1"/>
    <col min="7697" max="7939" width="9" style="19"/>
    <col min="7940" max="7940" width="10.125" style="19" customWidth="1"/>
    <col min="7941" max="7941" width="31.875" style="19" customWidth="1"/>
    <col min="7942" max="7942" width="9" style="19"/>
    <col min="7943" max="7943" width="16.125" style="19" customWidth="1"/>
    <col min="7944" max="7944" width="12.125" style="19" customWidth="1"/>
    <col min="7945" max="7945" width="16.125" style="19" customWidth="1"/>
    <col min="7946" max="7946" width="13.375" style="19" customWidth="1"/>
    <col min="7947" max="7947" width="14.5" style="19" customWidth="1"/>
    <col min="7948" max="7948" width="25.75" style="19" customWidth="1"/>
    <col min="7949" max="7949" width="10.625" style="19" customWidth="1"/>
    <col min="7950" max="7951" width="9" style="19"/>
    <col min="7952" max="7952" width="15" style="19" customWidth="1"/>
    <col min="7953" max="8195" width="9" style="19"/>
    <col min="8196" max="8196" width="10.125" style="19" customWidth="1"/>
    <col min="8197" max="8197" width="31.875" style="19" customWidth="1"/>
    <col min="8198" max="8198" width="9" style="19"/>
    <col min="8199" max="8199" width="16.125" style="19" customWidth="1"/>
    <col min="8200" max="8200" width="12.125" style="19" customWidth="1"/>
    <col min="8201" max="8201" width="16.125" style="19" customWidth="1"/>
    <col min="8202" max="8202" width="13.375" style="19" customWidth="1"/>
    <col min="8203" max="8203" width="14.5" style="19" customWidth="1"/>
    <col min="8204" max="8204" width="25.75" style="19" customWidth="1"/>
    <col min="8205" max="8205" width="10.625" style="19" customWidth="1"/>
    <col min="8206" max="8207" width="9" style="19"/>
    <col min="8208" max="8208" width="15" style="19" customWidth="1"/>
    <col min="8209" max="8451" width="9" style="19"/>
    <col min="8452" max="8452" width="10.125" style="19" customWidth="1"/>
    <col min="8453" max="8453" width="31.875" style="19" customWidth="1"/>
    <col min="8454" max="8454" width="9" style="19"/>
    <col min="8455" max="8455" width="16.125" style="19" customWidth="1"/>
    <col min="8456" max="8456" width="12.125" style="19" customWidth="1"/>
    <col min="8457" max="8457" width="16.125" style="19" customWidth="1"/>
    <col min="8458" max="8458" width="13.375" style="19" customWidth="1"/>
    <col min="8459" max="8459" width="14.5" style="19" customWidth="1"/>
    <col min="8460" max="8460" width="25.75" style="19" customWidth="1"/>
    <col min="8461" max="8461" width="10.625" style="19" customWidth="1"/>
    <col min="8462" max="8463" width="9" style="19"/>
    <col min="8464" max="8464" width="15" style="19" customWidth="1"/>
    <col min="8465" max="8707" width="9" style="19"/>
    <col min="8708" max="8708" width="10.125" style="19" customWidth="1"/>
    <col min="8709" max="8709" width="31.875" style="19" customWidth="1"/>
    <col min="8710" max="8710" width="9" style="19"/>
    <col min="8711" max="8711" width="16.125" style="19" customWidth="1"/>
    <col min="8712" max="8712" width="12.125" style="19" customWidth="1"/>
    <col min="8713" max="8713" width="16.125" style="19" customWidth="1"/>
    <col min="8714" max="8714" width="13.375" style="19" customWidth="1"/>
    <col min="8715" max="8715" width="14.5" style="19" customWidth="1"/>
    <col min="8716" max="8716" width="25.75" style="19" customWidth="1"/>
    <col min="8717" max="8717" width="10.625" style="19" customWidth="1"/>
    <col min="8718" max="8719" width="9" style="19"/>
    <col min="8720" max="8720" width="15" style="19" customWidth="1"/>
    <col min="8721" max="8963" width="9" style="19"/>
    <col min="8964" max="8964" width="10.125" style="19" customWidth="1"/>
    <col min="8965" max="8965" width="31.875" style="19" customWidth="1"/>
    <col min="8966" max="8966" width="9" style="19"/>
    <col min="8967" max="8967" width="16.125" style="19" customWidth="1"/>
    <col min="8968" max="8968" width="12.125" style="19" customWidth="1"/>
    <col min="8969" max="8969" width="16.125" style="19" customWidth="1"/>
    <col min="8970" max="8970" width="13.375" style="19" customWidth="1"/>
    <col min="8971" max="8971" width="14.5" style="19" customWidth="1"/>
    <col min="8972" max="8972" width="25.75" style="19" customWidth="1"/>
    <col min="8973" max="8973" width="10.625" style="19" customWidth="1"/>
    <col min="8974" max="8975" width="9" style="19"/>
    <col min="8976" max="8976" width="15" style="19" customWidth="1"/>
    <col min="8977" max="9219" width="9" style="19"/>
    <col min="9220" max="9220" width="10.125" style="19" customWidth="1"/>
    <col min="9221" max="9221" width="31.875" style="19" customWidth="1"/>
    <col min="9222" max="9222" width="9" style="19"/>
    <col min="9223" max="9223" width="16.125" style="19" customWidth="1"/>
    <col min="9224" max="9224" width="12.125" style="19" customWidth="1"/>
    <col min="9225" max="9225" width="16.125" style="19" customWidth="1"/>
    <col min="9226" max="9226" width="13.375" style="19" customWidth="1"/>
    <col min="9227" max="9227" width="14.5" style="19" customWidth="1"/>
    <col min="9228" max="9228" width="25.75" style="19" customWidth="1"/>
    <col min="9229" max="9229" width="10.625" style="19" customWidth="1"/>
    <col min="9230" max="9231" width="9" style="19"/>
    <col min="9232" max="9232" width="15" style="19" customWidth="1"/>
    <col min="9233" max="9475" width="9" style="19"/>
    <col min="9476" max="9476" width="10.125" style="19" customWidth="1"/>
    <col min="9477" max="9477" width="31.875" style="19" customWidth="1"/>
    <col min="9478" max="9478" width="9" style="19"/>
    <col min="9479" max="9479" width="16.125" style="19" customWidth="1"/>
    <col min="9480" max="9480" width="12.125" style="19" customWidth="1"/>
    <col min="9481" max="9481" width="16.125" style="19" customWidth="1"/>
    <col min="9482" max="9482" width="13.375" style="19" customWidth="1"/>
    <col min="9483" max="9483" width="14.5" style="19" customWidth="1"/>
    <col min="9484" max="9484" width="25.75" style="19" customWidth="1"/>
    <col min="9485" max="9485" width="10.625" style="19" customWidth="1"/>
    <col min="9486" max="9487" width="9" style="19"/>
    <col min="9488" max="9488" width="15" style="19" customWidth="1"/>
    <col min="9489" max="9731" width="9" style="19"/>
    <col min="9732" max="9732" width="10.125" style="19" customWidth="1"/>
    <col min="9733" max="9733" width="31.875" style="19" customWidth="1"/>
    <col min="9734" max="9734" width="9" style="19"/>
    <col min="9735" max="9735" width="16.125" style="19" customWidth="1"/>
    <col min="9736" max="9736" width="12.125" style="19" customWidth="1"/>
    <col min="9737" max="9737" width="16.125" style="19" customWidth="1"/>
    <col min="9738" max="9738" width="13.375" style="19" customWidth="1"/>
    <col min="9739" max="9739" width="14.5" style="19" customWidth="1"/>
    <col min="9740" max="9740" width="25.75" style="19" customWidth="1"/>
    <col min="9741" max="9741" width="10.625" style="19" customWidth="1"/>
    <col min="9742" max="9743" width="9" style="19"/>
    <col min="9744" max="9744" width="15" style="19" customWidth="1"/>
    <col min="9745" max="9987" width="9" style="19"/>
    <col min="9988" max="9988" width="10.125" style="19" customWidth="1"/>
    <col min="9989" max="9989" width="31.875" style="19" customWidth="1"/>
    <col min="9990" max="9990" width="9" style="19"/>
    <col min="9991" max="9991" width="16.125" style="19" customWidth="1"/>
    <col min="9992" max="9992" width="12.125" style="19" customWidth="1"/>
    <col min="9993" max="9993" width="16.125" style="19" customWidth="1"/>
    <col min="9994" max="9994" width="13.375" style="19" customWidth="1"/>
    <col min="9995" max="9995" width="14.5" style="19" customWidth="1"/>
    <col min="9996" max="9996" width="25.75" style="19" customWidth="1"/>
    <col min="9997" max="9997" width="10.625" style="19" customWidth="1"/>
    <col min="9998" max="9999" width="9" style="19"/>
    <col min="10000" max="10000" width="15" style="19" customWidth="1"/>
    <col min="10001" max="10243" width="9" style="19"/>
    <col min="10244" max="10244" width="10.125" style="19" customWidth="1"/>
    <col min="10245" max="10245" width="31.875" style="19" customWidth="1"/>
    <col min="10246" max="10246" width="9" style="19"/>
    <col min="10247" max="10247" width="16.125" style="19" customWidth="1"/>
    <col min="10248" max="10248" width="12.125" style="19" customWidth="1"/>
    <col min="10249" max="10249" width="16.125" style="19" customWidth="1"/>
    <col min="10250" max="10250" width="13.375" style="19" customWidth="1"/>
    <col min="10251" max="10251" width="14.5" style="19" customWidth="1"/>
    <col min="10252" max="10252" width="25.75" style="19" customWidth="1"/>
    <col min="10253" max="10253" width="10.625" style="19" customWidth="1"/>
    <col min="10254" max="10255" width="9" style="19"/>
    <col min="10256" max="10256" width="15" style="19" customWidth="1"/>
    <col min="10257" max="10499" width="9" style="19"/>
    <col min="10500" max="10500" width="10.125" style="19" customWidth="1"/>
    <col min="10501" max="10501" width="31.875" style="19" customWidth="1"/>
    <col min="10502" max="10502" width="9" style="19"/>
    <col min="10503" max="10503" width="16.125" style="19" customWidth="1"/>
    <col min="10504" max="10504" width="12.125" style="19" customWidth="1"/>
    <col min="10505" max="10505" width="16.125" style="19" customWidth="1"/>
    <col min="10506" max="10506" width="13.375" style="19" customWidth="1"/>
    <col min="10507" max="10507" width="14.5" style="19" customWidth="1"/>
    <col min="10508" max="10508" width="25.75" style="19" customWidth="1"/>
    <col min="10509" max="10509" width="10.625" style="19" customWidth="1"/>
    <col min="10510" max="10511" width="9" style="19"/>
    <col min="10512" max="10512" width="15" style="19" customWidth="1"/>
    <col min="10513" max="10755" width="9" style="19"/>
    <col min="10756" max="10756" width="10.125" style="19" customWidth="1"/>
    <col min="10757" max="10757" width="31.875" style="19" customWidth="1"/>
    <col min="10758" max="10758" width="9" style="19"/>
    <col min="10759" max="10759" width="16.125" style="19" customWidth="1"/>
    <col min="10760" max="10760" width="12.125" style="19" customWidth="1"/>
    <col min="10761" max="10761" width="16.125" style="19" customWidth="1"/>
    <col min="10762" max="10762" width="13.375" style="19" customWidth="1"/>
    <col min="10763" max="10763" width="14.5" style="19" customWidth="1"/>
    <col min="10764" max="10764" width="25.75" style="19" customWidth="1"/>
    <col min="10765" max="10765" width="10.625" style="19" customWidth="1"/>
    <col min="10766" max="10767" width="9" style="19"/>
    <col min="10768" max="10768" width="15" style="19" customWidth="1"/>
    <col min="10769" max="11011" width="9" style="19"/>
    <col min="11012" max="11012" width="10.125" style="19" customWidth="1"/>
    <col min="11013" max="11013" width="31.875" style="19" customWidth="1"/>
    <col min="11014" max="11014" width="9" style="19"/>
    <col min="11015" max="11015" width="16.125" style="19" customWidth="1"/>
    <col min="11016" max="11016" width="12.125" style="19" customWidth="1"/>
    <col min="11017" max="11017" width="16.125" style="19" customWidth="1"/>
    <col min="11018" max="11018" width="13.375" style="19" customWidth="1"/>
    <col min="11019" max="11019" width="14.5" style="19" customWidth="1"/>
    <col min="11020" max="11020" width="25.75" style="19" customWidth="1"/>
    <col min="11021" max="11021" width="10.625" style="19" customWidth="1"/>
    <col min="11022" max="11023" width="9" style="19"/>
    <col min="11024" max="11024" width="15" style="19" customWidth="1"/>
    <col min="11025" max="11267" width="9" style="19"/>
    <col min="11268" max="11268" width="10.125" style="19" customWidth="1"/>
    <col min="11269" max="11269" width="31.875" style="19" customWidth="1"/>
    <col min="11270" max="11270" width="9" style="19"/>
    <col min="11271" max="11271" width="16.125" style="19" customWidth="1"/>
    <col min="11272" max="11272" width="12.125" style="19" customWidth="1"/>
    <col min="11273" max="11273" width="16.125" style="19" customWidth="1"/>
    <col min="11274" max="11274" width="13.375" style="19" customWidth="1"/>
    <col min="11275" max="11275" width="14.5" style="19" customWidth="1"/>
    <col min="11276" max="11276" width="25.75" style="19" customWidth="1"/>
    <col min="11277" max="11277" width="10.625" style="19" customWidth="1"/>
    <col min="11278" max="11279" width="9" style="19"/>
    <col min="11280" max="11280" width="15" style="19" customWidth="1"/>
    <col min="11281" max="11523" width="9" style="19"/>
    <col min="11524" max="11524" width="10.125" style="19" customWidth="1"/>
    <col min="11525" max="11525" width="31.875" style="19" customWidth="1"/>
    <col min="11526" max="11526" width="9" style="19"/>
    <col min="11527" max="11527" width="16.125" style="19" customWidth="1"/>
    <col min="11528" max="11528" width="12.125" style="19" customWidth="1"/>
    <col min="11529" max="11529" width="16.125" style="19" customWidth="1"/>
    <col min="11530" max="11530" width="13.375" style="19" customWidth="1"/>
    <col min="11531" max="11531" width="14.5" style="19" customWidth="1"/>
    <col min="11532" max="11532" width="25.75" style="19" customWidth="1"/>
    <col min="11533" max="11533" width="10.625" style="19" customWidth="1"/>
    <col min="11534" max="11535" width="9" style="19"/>
    <col min="11536" max="11536" width="15" style="19" customWidth="1"/>
    <col min="11537" max="11779" width="9" style="19"/>
    <col min="11780" max="11780" width="10.125" style="19" customWidth="1"/>
    <col min="11781" max="11781" width="31.875" style="19" customWidth="1"/>
    <col min="11782" max="11782" width="9" style="19"/>
    <col min="11783" max="11783" width="16.125" style="19" customWidth="1"/>
    <col min="11784" max="11784" width="12.125" style="19" customWidth="1"/>
    <col min="11785" max="11785" width="16.125" style="19" customWidth="1"/>
    <col min="11786" max="11786" width="13.375" style="19" customWidth="1"/>
    <col min="11787" max="11787" width="14.5" style="19" customWidth="1"/>
    <col min="11788" max="11788" width="25.75" style="19" customWidth="1"/>
    <col min="11789" max="11789" width="10.625" style="19" customWidth="1"/>
    <col min="11790" max="11791" width="9" style="19"/>
    <col min="11792" max="11792" width="15" style="19" customWidth="1"/>
    <col min="11793" max="12035" width="9" style="19"/>
    <col min="12036" max="12036" width="10.125" style="19" customWidth="1"/>
    <col min="12037" max="12037" width="31.875" style="19" customWidth="1"/>
    <col min="12038" max="12038" width="9" style="19"/>
    <col min="12039" max="12039" width="16.125" style="19" customWidth="1"/>
    <col min="12040" max="12040" width="12.125" style="19" customWidth="1"/>
    <col min="12041" max="12041" width="16.125" style="19" customWidth="1"/>
    <col min="12042" max="12042" width="13.375" style="19" customWidth="1"/>
    <col min="12043" max="12043" width="14.5" style="19" customWidth="1"/>
    <col min="12044" max="12044" width="25.75" style="19" customWidth="1"/>
    <col min="12045" max="12045" width="10.625" style="19" customWidth="1"/>
    <col min="12046" max="12047" width="9" style="19"/>
    <col min="12048" max="12048" width="15" style="19" customWidth="1"/>
    <col min="12049" max="12291" width="9" style="19"/>
    <col min="12292" max="12292" width="10.125" style="19" customWidth="1"/>
    <col min="12293" max="12293" width="31.875" style="19" customWidth="1"/>
    <col min="12294" max="12294" width="9" style="19"/>
    <col min="12295" max="12295" width="16.125" style="19" customWidth="1"/>
    <col min="12296" max="12296" width="12.125" style="19" customWidth="1"/>
    <col min="12297" max="12297" width="16.125" style="19" customWidth="1"/>
    <col min="12298" max="12298" width="13.375" style="19" customWidth="1"/>
    <col min="12299" max="12299" width="14.5" style="19" customWidth="1"/>
    <col min="12300" max="12300" width="25.75" style="19" customWidth="1"/>
    <col min="12301" max="12301" width="10.625" style="19" customWidth="1"/>
    <col min="12302" max="12303" width="9" style="19"/>
    <col min="12304" max="12304" width="15" style="19" customWidth="1"/>
    <col min="12305" max="12547" width="9" style="19"/>
    <col min="12548" max="12548" width="10.125" style="19" customWidth="1"/>
    <col min="12549" max="12549" width="31.875" style="19" customWidth="1"/>
    <col min="12550" max="12550" width="9" style="19"/>
    <col min="12551" max="12551" width="16.125" style="19" customWidth="1"/>
    <col min="12552" max="12552" width="12.125" style="19" customWidth="1"/>
    <col min="12553" max="12553" width="16.125" style="19" customWidth="1"/>
    <col min="12554" max="12554" width="13.375" style="19" customWidth="1"/>
    <col min="12555" max="12555" width="14.5" style="19" customWidth="1"/>
    <col min="12556" max="12556" width="25.75" style="19" customWidth="1"/>
    <col min="12557" max="12557" width="10.625" style="19" customWidth="1"/>
    <col min="12558" max="12559" width="9" style="19"/>
    <col min="12560" max="12560" width="15" style="19" customWidth="1"/>
    <col min="12561" max="12803" width="9" style="19"/>
    <col min="12804" max="12804" width="10.125" style="19" customWidth="1"/>
    <col min="12805" max="12805" width="31.875" style="19" customWidth="1"/>
    <col min="12806" max="12806" width="9" style="19"/>
    <col min="12807" max="12807" width="16.125" style="19" customWidth="1"/>
    <col min="12808" max="12808" width="12.125" style="19" customWidth="1"/>
    <col min="12809" max="12809" width="16.125" style="19" customWidth="1"/>
    <col min="12810" max="12810" width="13.375" style="19" customWidth="1"/>
    <col min="12811" max="12811" width="14.5" style="19" customWidth="1"/>
    <col min="12812" max="12812" width="25.75" style="19" customWidth="1"/>
    <col min="12813" max="12813" width="10.625" style="19" customWidth="1"/>
    <col min="12814" max="12815" width="9" style="19"/>
    <col min="12816" max="12816" width="15" style="19" customWidth="1"/>
    <col min="12817" max="13059" width="9" style="19"/>
    <col min="13060" max="13060" width="10.125" style="19" customWidth="1"/>
    <col min="13061" max="13061" width="31.875" style="19" customWidth="1"/>
    <col min="13062" max="13062" width="9" style="19"/>
    <col min="13063" max="13063" width="16.125" style="19" customWidth="1"/>
    <col min="13064" max="13064" width="12.125" style="19" customWidth="1"/>
    <col min="13065" max="13065" width="16.125" style="19" customWidth="1"/>
    <col min="13066" max="13066" width="13.375" style="19" customWidth="1"/>
    <col min="13067" max="13067" width="14.5" style="19" customWidth="1"/>
    <col min="13068" max="13068" width="25.75" style="19" customWidth="1"/>
    <col min="13069" max="13069" width="10.625" style="19" customWidth="1"/>
    <col min="13070" max="13071" width="9" style="19"/>
    <col min="13072" max="13072" width="15" style="19" customWidth="1"/>
    <col min="13073" max="13315" width="9" style="19"/>
    <col min="13316" max="13316" width="10.125" style="19" customWidth="1"/>
    <col min="13317" max="13317" width="31.875" style="19" customWidth="1"/>
    <col min="13318" max="13318" width="9" style="19"/>
    <col min="13319" max="13319" width="16.125" style="19" customWidth="1"/>
    <col min="13320" max="13320" width="12.125" style="19" customWidth="1"/>
    <col min="13321" max="13321" width="16.125" style="19" customWidth="1"/>
    <col min="13322" max="13322" width="13.375" style="19" customWidth="1"/>
    <col min="13323" max="13323" width="14.5" style="19" customWidth="1"/>
    <col min="13324" max="13324" width="25.75" style="19" customWidth="1"/>
    <col min="13325" max="13325" width="10.625" style="19" customWidth="1"/>
    <col min="13326" max="13327" width="9" style="19"/>
    <col min="13328" max="13328" width="15" style="19" customWidth="1"/>
    <col min="13329" max="13571" width="9" style="19"/>
    <col min="13572" max="13572" width="10.125" style="19" customWidth="1"/>
    <col min="13573" max="13573" width="31.875" style="19" customWidth="1"/>
    <col min="13574" max="13574" width="9" style="19"/>
    <col min="13575" max="13575" width="16.125" style="19" customWidth="1"/>
    <col min="13576" max="13576" width="12.125" style="19" customWidth="1"/>
    <col min="13577" max="13577" width="16.125" style="19" customWidth="1"/>
    <col min="13578" max="13578" width="13.375" style="19" customWidth="1"/>
    <col min="13579" max="13579" width="14.5" style="19" customWidth="1"/>
    <col min="13580" max="13580" width="25.75" style="19" customWidth="1"/>
    <col min="13581" max="13581" width="10.625" style="19" customWidth="1"/>
    <col min="13582" max="13583" width="9" style="19"/>
    <col min="13584" max="13584" width="15" style="19" customWidth="1"/>
    <col min="13585" max="13827" width="9" style="19"/>
    <col min="13828" max="13828" width="10.125" style="19" customWidth="1"/>
    <col min="13829" max="13829" width="31.875" style="19" customWidth="1"/>
    <col min="13830" max="13830" width="9" style="19"/>
    <col min="13831" max="13831" width="16.125" style="19" customWidth="1"/>
    <col min="13832" max="13832" width="12.125" style="19" customWidth="1"/>
    <col min="13833" max="13833" width="16.125" style="19" customWidth="1"/>
    <col min="13834" max="13834" width="13.375" style="19" customWidth="1"/>
    <col min="13835" max="13835" width="14.5" style="19" customWidth="1"/>
    <col min="13836" max="13836" width="25.75" style="19" customWidth="1"/>
    <col min="13837" max="13837" width="10.625" style="19" customWidth="1"/>
    <col min="13838" max="13839" width="9" style="19"/>
    <col min="13840" max="13840" width="15" style="19" customWidth="1"/>
    <col min="13841" max="14083" width="9" style="19"/>
    <col min="14084" max="14084" width="10.125" style="19" customWidth="1"/>
    <col min="14085" max="14085" width="31.875" style="19" customWidth="1"/>
    <col min="14086" max="14086" width="9" style="19"/>
    <col min="14087" max="14087" width="16.125" style="19" customWidth="1"/>
    <col min="14088" max="14088" width="12.125" style="19" customWidth="1"/>
    <col min="14089" max="14089" width="16.125" style="19" customWidth="1"/>
    <col min="14090" max="14090" width="13.375" style="19" customWidth="1"/>
    <col min="14091" max="14091" width="14.5" style="19" customWidth="1"/>
    <col min="14092" max="14092" width="25.75" style="19" customWidth="1"/>
    <col min="14093" max="14093" width="10.625" style="19" customWidth="1"/>
    <col min="14094" max="14095" width="9" style="19"/>
    <col min="14096" max="14096" width="15" style="19" customWidth="1"/>
    <col min="14097" max="14339" width="9" style="19"/>
    <col min="14340" max="14340" width="10.125" style="19" customWidth="1"/>
    <col min="14341" max="14341" width="31.875" style="19" customWidth="1"/>
    <col min="14342" max="14342" width="9" style="19"/>
    <col min="14343" max="14343" width="16.125" style="19" customWidth="1"/>
    <col min="14344" max="14344" width="12.125" style="19" customWidth="1"/>
    <col min="14345" max="14345" width="16.125" style="19" customWidth="1"/>
    <col min="14346" max="14346" width="13.375" style="19" customWidth="1"/>
    <col min="14347" max="14347" width="14.5" style="19" customWidth="1"/>
    <col min="14348" max="14348" width="25.75" style="19" customWidth="1"/>
    <col min="14349" max="14349" width="10.625" style="19" customWidth="1"/>
    <col min="14350" max="14351" width="9" style="19"/>
    <col min="14352" max="14352" width="15" style="19" customWidth="1"/>
    <col min="14353" max="14595" width="9" style="19"/>
    <col min="14596" max="14596" width="10.125" style="19" customWidth="1"/>
    <col min="14597" max="14597" width="31.875" style="19" customWidth="1"/>
    <col min="14598" max="14598" width="9" style="19"/>
    <col min="14599" max="14599" width="16.125" style="19" customWidth="1"/>
    <col min="14600" max="14600" width="12.125" style="19" customWidth="1"/>
    <col min="14601" max="14601" width="16.125" style="19" customWidth="1"/>
    <col min="14602" max="14602" width="13.375" style="19" customWidth="1"/>
    <col min="14603" max="14603" width="14.5" style="19" customWidth="1"/>
    <col min="14604" max="14604" width="25.75" style="19" customWidth="1"/>
    <col min="14605" max="14605" width="10.625" style="19" customWidth="1"/>
    <col min="14606" max="14607" width="9" style="19"/>
    <col min="14608" max="14608" width="15" style="19" customWidth="1"/>
    <col min="14609" max="14851" width="9" style="19"/>
    <col min="14852" max="14852" width="10.125" style="19" customWidth="1"/>
    <col min="14853" max="14853" width="31.875" style="19" customWidth="1"/>
    <col min="14854" max="14854" width="9" style="19"/>
    <col min="14855" max="14855" width="16.125" style="19" customWidth="1"/>
    <col min="14856" max="14856" width="12.125" style="19" customWidth="1"/>
    <col min="14857" max="14857" width="16.125" style="19" customWidth="1"/>
    <col min="14858" max="14858" width="13.375" style="19" customWidth="1"/>
    <col min="14859" max="14859" width="14.5" style="19" customWidth="1"/>
    <col min="14860" max="14860" width="25.75" style="19" customWidth="1"/>
    <col min="14861" max="14861" width="10.625" style="19" customWidth="1"/>
    <col min="14862" max="14863" width="9" style="19"/>
    <col min="14864" max="14864" width="15" style="19" customWidth="1"/>
    <col min="14865" max="15107" width="9" style="19"/>
    <col min="15108" max="15108" width="10.125" style="19" customWidth="1"/>
    <col min="15109" max="15109" width="31.875" style="19" customWidth="1"/>
    <col min="15110" max="15110" width="9" style="19"/>
    <col min="15111" max="15111" width="16.125" style="19" customWidth="1"/>
    <col min="15112" max="15112" width="12.125" style="19" customWidth="1"/>
    <col min="15113" max="15113" width="16.125" style="19" customWidth="1"/>
    <col min="15114" max="15114" width="13.375" style="19" customWidth="1"/>
    <col min="15115" max="15115" width="14.5" style="19" customWidth="1"/>
    <col min="15116" max="15116" width="25.75" style="19" customWidth="1"/>
    <col min="15117" max="15117" width="10.625" style="19" customWidth="1"/>
    <col min="15118" max="15119" width="9" style="19"/>
    <col min="15120" max="15120" width="15" style="19" customWidth="1"/>
    <col min="15121" max="15363" width="9" style="19"/>
    <col min="15364" max="15364" width="10.125" style="19" customWidth="1"/>
    <col min="15365" max="15365" width="31.875" style="19" customWidth="1"/>
    <col min="15366" max="15366" width="9" style="19"/>
    <col min="15367" max="15367" width="16.125" style="19" customWidth="1"/>
    <col min="15368" max="15368" width="12.125" style="19" customWidth="1"/>
    <col min="15369" max="15369" width="16.125" style="19" customWidth="1"/>
    <col min="15370" max="15370" width="13.375" style="19" customWidth="1"/>
    <col min="15371" max="15371" width="14.5" style="19" customWidth="1"/>
    <col min="15372" max="15372" width="25.75" style="19" customWidth="1"/>
    <col min="15373" max="15373" width="10.625" style="19" customWidth="1"/>
    <col min="15374" max="15375" width="9" style="19"/>
    <col min="15376" max="15376" width="15" style="19" customWidth="1"/>
    <col min="15377" max="15619" width="9" style="19"/>
    <col min="15620" max="15620" width="10.125" style="19" customWidth="1"/>
    <col min="15621" max="15621" width="31.875" style="19" customWidth="1"/>
    <col min="15622" max="15622" width="9" style="19"/>
    <col min="15623" max="15623" width="16.125" style="19" customWidth="1"/>
    <col min="15624" max="15624" width="12.125" style="19" customWidth="1"/>
    <col min="15625" max="15625" width="16.125" style="19" customWidth="1"/>
    <col min="15626" max="15626" width="13.375" style="19" customWidth="1"/>
    <col min="15627" max="15627" width="14.5" style="19" customWidth="1"/>
    <col min="15628" max="15628" width="25.75" style="19" customWidth="1"/>
    <col min="15629" max="15629" width="10.625" style="19" customWidth="1"/>
    <col min="15630" max="15631" width="9" style="19"/>
    <col min="15632" max="15632" width="15" style="19" customWidth="1"/>
    <col min="15633" max="15875" width="9" style="19"/>
    <col min="15876" max="15876" width="10.125" style="19" customWidth="1"/>
    <col min="15877" max="15877" width="31.875" style="19" customWidth="1"/>
    <col min="15878" max="15878" width="9" style="19"/>
    <col min="15879" max="15879" width="16.125" style="19" customWidth="1"/>
    <col min="15880" max="15880" width="12.125" style="19" customWidth="1"/>
    <col min="15881" max="15881" width="16.125" style="19" customWidth="1"/>
    <col min="15882" max="15882" width="13.375" style="19" customWidth="1"/>
    <col min="15883" max="15883" width="14.5" style="19" customWidth="1"/>
    <col min="15884" max="15884" width="25.75" style="19" customWidth="1"/>
    <col min="15885" max="15885" width="10.625" style="19" customWidth="1"/>
    <col min="15886" max="15887" width="9" style="19"/>
    <col min="15888" max="15888" width="15" style="19" customWidth="1"/>
    <col min="15889" max="16131" width="9" style="19"/>
    <col min="16132" max="16132" width="10.125" style="19" customWidth="1"/>
    <col min="16133" max="16133" width="31.875" style="19" customWidth="1"/>
    <col min="16134" max="16134" width="9" style="19"/>
    <col min="16135" max="16135" width="16.125" style="19" customWidth="1"/>
    <col min="16136" max="16136" width="12.125" style="19" customWidth="1"/>
    <col min="16137" max="16137" width="16.125" style="19" customWidth="1"/>
    <col min="16138" max="16138" width="13.375" style="19" customWidth="1"/>
    <col min="16139" max="16139" width="14.5" style="19" customWidth="1"/>
    <col min="16140" max="16140" width="25.75" style="19" customWidth="1"/>
    <col min="16141" max="16141" width="10.625" style="19" customWidth="1"/>
    <col min="16142" max="16143" width="9" style="19"/>
    <col min="16144" max="16144" width="15" style="19" customWidth="1"/>
    <col min="16145" max="16384" width="9" style="19"/>
  </cols>
  <sheetData>
    <row r="1" spans="1:17" ht="14.25" customHeight="1">
      <c r="F1" s="22"/>
      <c r="K1" s="19"/>
      <c r="L1" s="23"/>
      <c r="O1" s="157"/>
    </row>
    <row r="2" spans="1:17" s="53" customFormat="1" ht="31.5" customHeight="1">
      <c r="A2" s="242" t="s">
        <v>103</v>
      </c>
      <c r="B2" s="242"/>
      <c r="C2" s="242"/>
      <c r="D2" s="242"/>
      <c r="E2" s="150"/>
      <c r="F2" s="73"/>
      <c r="G2" s="73"/>
      <c r="H2" s="73"/>
      <c r="I2" s="73"/>
      <c r="J2" s="73"/>
      <c r="K2" s="73"/>
      <c r="L2" s="73"/>
      <c r="M2" s="73"/>
      <c r="N2" s="150"/>
      <c r="O2" s="73"/>
      <c r="P2" s="73"/>
      <c r="Q2" s="73"/>
    </row>
    <row r="3" spans="1:17" ht="24" customHeight="1">
      <c r="A3" s="19" t="s">
        <v>21</v>
      </c>
      <c r="F3" s="22"/>
      <c r="K3" s="19"/>
      <c r="L3" s="23"/>
      <c r="O3" s="157"/>
    </row>
    <row r="4" spans="1:17" ht="30.75" customHeight="1" thickBot="1">
      <c r="A4" s="225" t="s">
        <v>98</v>
      </c>
      <c r="B4" s="42" t="s">
        <v>99</v>
      </c>
      <c r="C4" s="42" t="s">
        <v>100</v>
      </c>
      <c r="D4" s="41" t="s">
        <v>101</v>
      </c>
      <c r="E4" s="235" t="s">
        <v>110</v>
      </c>
      <c r="F4" s="42" t="s">
        <v>102</v>
      </c>
      <c r="G4" s="42" t="s">
        <v>4</v>
      </c>
      <c r="H4" s="42" t="s">
        <v>5</v>
      </c>
      <c r="I4" s="42" t="s">
        <v>6</v>
      </c>
      <c r="J4" s="42" t="s">
        <v>7</v>
      </c>
      <c r="K4" s="42" t="s">
        <v>8</v>
      </c>
      <c r="L4" s="43" t="s">
        <v>9</v>
      </c>
      <c r="M4" s="42" t="s">
        <v>10</v>
      </c>
      <c r="N4" s="235" t="s">
        <v>11</v>
      </c>
      <c r="O4" s="41" t="s">
        <v>12</v>
      </c>
      <c r="P4" s="41" t="s">
        <v>13</v>
      </c>
      <c r="Q4" s="41" t="s">
        <v>14</v>
      </c>
    </row>
    <row r="5" spans="1:17" s="54" customFormat="1" ht="29.25" customHeight="1" thickTop="1">
      <c r="A5" s="228">
        <v>2021</v>
      </c>
      <c r="B5" s="229">
        <v>3</v>
      </c>
      <c r="C5" s="230" t="s">
        <v>2354</v>
      </c>
      <c r="D5" s="230" t="s">
        <v>2355</v>
      </c>
      <c r="E5" s="231" t="s">
        <v>2356</v>
      </c>
      <c r="F5" s="230" t="s">
        <v>20</v>
      </c>
      <c r="G5" s="232">
        <v>4191345000</v>
      </c>
      <c r="H5" s="232"/>
      <c r="I5" s="232"/>
      <c r="J5" s="232"/>
      <c r="K5" s="232"/>
      <c r="L5" s="233"/>
      <c r="M5" s="230" t="s">
        <v>2357</v>
      </c>
      <c r="N5" s="231" t="s">
        <v>2350</v>
      </c>
      <c r="O5" s="230" t="s">
        <v>2351</v>
      </c>
      <c r="P5" s="230" t="s">
        <v>2352</v>
      </c>
      <c r="Q5" s="234"/>
    </row>
    <row r="6" spans="1:17" s="55" customFormat="1" ht="29.25" customHeight="1">
      <c r="A6" s="226">
        <v>2021</v>
      </c>
      <c r="B6" s="75">
        <v>3</v>
      </c>
      <c r="C6" s="76" t="s">
        <v>15</v>
      </c>
      <c r="D6" s="83" t="s">
        <v>2593</v>
      </c>
      <c r="E6" s="97" t="s">
        <v>2594</v>
      </c>
      <c r="F6" s="76" t="s">
        <v>19</v>
      </c>
      <c r="G6" s="78">
        <v>5060369810</v>
      </c>
      <c r="H6" s="78"/>
      <c r="I6" s="78">
        <v>128802480</v>
      </c>
      <c r="J6" s="78">
        <f t="shared" ref="J6:J11" si="0">SUM(G6:I6)</f>
        <v>5189172290</v>
      </c>
      <c r="K6" s="78">
        <v>2025000000</v>
      </c>
      <c r="L6" s="155"/>
      <c r="M6" s="76" t="s">
        <v>2588</v>
      </c>
      <c r="N6" s="97" t="s">
        <v>2589</v>
      </c>
      <c r="O6" s="76" t="s">
        <v>2595</v>
      </c>
      <c r="P6" s="76" t="s">
        <v>2619</v>
      </c>
      <c r="Q6" s="95"/>
    </row>
    <row r="7" spans="1:17" s="55" customFormat="1" ht="29.25" customHeight="1">
      <c r="A7" s="226">
        <v>2021</v>
      </c>
      <c r="B7" s="75">
        <v>3</v>
      </c>
      <c r="C7" s="76" t="s">
        <v>15</v>
      </c>
      <c r="D7" s="76" t="s">
        <v>2204</v>
      </c>
      <c r="E7" s="97" t="s">
        <v>2617</v>
      </c>
      <c r="F7" s="76" t="s">
        <v>20</v>
      </c>
      <c r="G7" s="78">
        <v>10112596000</v>
      </c>
      <c r="H7" s="78"/>
      <c r="I7" s="78">
        <v>1465836000</v>
      </c>
      <c r="J7" s="78">
        <f t="shared" si="0"/>
        <v>11578432000</v>
      </c>
      <c r="K7" s="78"/>
      <c r="L7" s="79"/>
      <c r="M7" s="76"/>
      <c r="N7" s="97" t="s">
        <v>2197</v>
      </c>
      <c r="O7" s="76" t="s">
        <v>2206</v>
      </c>
      <c r="P7" s="76" t="s">
        <v>2191</v>
      </c>
      <c r="Q7" s="154"/>
    </row>
    <row r="8" spans="1:17" s="55" customFormat="1" ht="29.25" customHeight="1">
      <c r="A8" s="226">
        <v>2021</v>
      </c>
      <c r="B8" s="75">
        <v>3</v>
      </c>
      <c r="C8" s="76" t="s">
        <v>15</v>
      </c>
      <c r="D8" s="76" t="s">
        <v>2207</v>
      </c>
      <c r="E8" s="97" t="s">
        <v>2617</v>
      </c>
      <c r="F8" s="76" t="s">
        <v>45</v>
      </c>
      <c r="G8" s="78">
        <v>1310049000</v>
      </c>
      <c r="H8" s="78"/>
      <c r="I8" s="78">
        <v>69548000</v>
      </c>
      <c r="J8" s="78">
        <f t="shared" si="0"/>
        <v>1379597000</v>
      </c>
      <c r="K8" s="78"/>
      <c r="L8" s="79"/>
      <c r="M8" s="76"/>
      <c r="N8" s="97" t="s">
        <v>2197</v>
      </c>
      <c r="O8" s="76" t="s">
        <v>2208</v>
      </c>
      <c r="P8" s="76" t="s">
        <v>2190</v>
      </c>
      <c r="Q8" s="154"/>
    </row>
    <row r="9" spans="1:17" s="54" customFormat="1" ht="29.25" customHeight="1">
      <c r="A9" s="226">
        <v>2021</v>
      </c>
      <c r="B9" s="75">
        <v>3</v>
      </c>
      <c r="C9" s="76" t="s">
        <v>15</v>
      </c>
      <c r="D9" s="76" t="s">
        <v>2209</v>
      </c>
      <c r="E9" s="97" t="s">
        <v>2617</v>
      </c>
      <c r="F9" s="76" t="s">
        <v>364</v>
      </c>
      <c r="G9" s="78">
        <v>621439680</v>
      </c>
      <c r="H9" s="78"/>
      <c r="I9" s="78">
        <v>27187320</v>
      </c>
      <c r="J9" s="78">
        <f t="shared" si="0"/>
        <v>648627000</v>
      </c>
      <c r="K9" s="78"/>
      <c r="L9" s="155"/>
      <c r="M9" s="76"/>
      <c r="N9" s="97" t="s">
        <v>2197</v>
      </c>
      <c r="O9" s="76" t="s">
        <v>2205</v>
      </c>
      <c r="P9" s="76" t="s">
        <v>2190</v>
      </c>
      <c r="Q9" s="95"/>
    </row>
    <row r="10" spans="1:17" s="54" customFormat="1" ht="29.25" customHeight="1">
      <c r="A10" s="226">
        <v>2021</v>
      </c>
      <c r="B10" s="75">
        <v>4</v>
      </c>
      <c r="C10" s="76" t="s">
        <v>15</v>
      </c>
      <c r="D10" s="83" t="s">
        <v>2586</v>
      </c>
      <c r="E10" s="97" t="s">
        <v>2587</v>
      </c>
      <c r="F10" s="76" t="s">
        <v>19</v>
      </c>
      <c r="G10" s="78">
        <v>500000000</v>
      </c>
      <c r="H10" s="78"/>
      <c r="I10" s="78">
        <v>1360380250</v>
      </c>
      <c r="J10" s="78">
        <f t="shared" si="0"/>
        <v>1860380250</v>
      </c>
      <c r="K10" s="78"/>
      <c r="L10" s="155"/>
      <c r="M10" s="76" t="s">
        <v>2588</v>
      </c>
      <c r="N10" s="97" t="s">
        <v>2589</v>
      </c>
      <c r="O10" s="76" t="s">
        <v>2590</v>
      </c>
      <c r="P10" s="76" t="s">
        <v>2618</v>
      </c>
      <c r="Q10" s="95"/>
    </row>
    <row r="11" spans="1:17" s="55" customFormat="1" ht="29.25" customHeight="1">
      <c r="A11" s="227">
        <v>2021</v>
      </c>
      <c r="B11" s="158">
        <v>9</v>
      </c>
      <c r="C11" s="87" t="s">
        <v>15</v>
      </c>
      <c r="D11" s="236" t="s">
        <v>2591</v>
      </c>
      <c r="E11" s="159" t="s">
        <v>2592</v>
      </c>
      <c r="F11" s="87" t="s">
        <v>19</v>
      </c>
      <c r="G11" s="160">
        <v>4451961490</v>
      </c>
      <c r="H11" s="160"/>
      <c r="I11" s="160">
        <v>2098038510</v>
      </c>
      <c r="J11" s="160">
        <f t="shared" si="0"/>
        <v>6550000000</v>
      </c>
      <c r="K11" s="160">
        <v>2025000000</v>
      </c>
      <c r="L11" s="161"/>
      <c r="M11" s="87" t="s">
        <v>2588</v>
      </c>
      <c r="N11" s="159" t="s">
        <v>2589</v>
      </c>
      <c r="O11" s="87" t="s">
        <v>2590</v>
      </c>
      <c r="P11" s="87" t="s">
        <v>2618</v>
      </c>
      <c r="Q11" s="96"/>
    </row>
  </sheetData>
  <sortState ref="A5:Q11">
    <sortCondition ref="B5:B11"/>
  </sortState>
  <mergeCells count="1">
    <mergeCell ref="A2:D2"/>
  </mergeCells>
  <phoneticPr fontId="5" type="noConversion"/>
  <dataValidations count="3">
    <dataValidation type="list" allowBlank="1" showInputMessage="1" showErrorMessage="1" sqref="WVL983010:WVL983014 C65506:C65510 IZ65506:IZ65510 SV65506:SV65510 ACR65506:ACR65510 AMN65506:AMN65510 AWJ65506:AWJ65510 BGF65506:BGF65510 BQB65506:BQB65510 BZX65506:BZX65510 CJT65506:CJT65510 CTP65506:CTP65510 DDL65506:DDL65510 DNH65506:DNH65510 DXD65506:DXD65510 EGZ65506:EGZ65510 EQV65506:EQV65510 FAR65506:FAR65510 FKN65506:FKN65510 FUJ65506:FUJ65510 GEF65506:GEF65510 GOB65506:GOB65510 GXX65506:GXX65510 HHT65506:HHT65510 HRP65506:HRP65510 IBL65506:IBL65510 ILH65506:ILH65510 IVD65506:IVD65510 JEZ65506:JEZ65510 JOV65506:JOV65510 JYR65506:JYR65510 KIN65506:KIN65510 KSJ65506:KSJ65510 LCF65506:LCF65510 LMB65506:LMB65510 LVX65506:LVX65510 MFT65506:MFT65510 MPP65506:MPP65510 MZL65506:MZL65510 NJH65506:NJH65510 NTD65506:NTD65510 OCZ65506:OCZ65510 OMV65506:OMV65510 OWR65506:OWR65510 PGN65506:PGN65510 PQJ65506:PQJ65510 QAF65506:QAF65510 QKB65506:QKB65510 QTX65506:QTX65510 RDT65506:RDT65510 RNP65506:RNP65510 RXL65506:RXL65510 SHH65506:SHH65510 SRD65506:SRD65510 TAZ65506:TAZ65510 TKV65506:TKV65510 TUR65506:TUR65510 UEN65506:UEN65510 UOJ65506:UOJ65510 UYF65506:UYF65510 VIB65506:VIB65510 VRX65506:VRX65510 WBT65506:WBT65510 WLP65506:WLP65510 WVL65506:WVL65510 C131042:C131046 IZ131042:IZ131046 SV131042:SV131046 ACR131042:ACR131046 AMN131042:AMN131046 AWJ131042:AWJ131046 BGF131042:BGF131046 BQB131042:BQB131046 BZX131042:BZX131046 CJT131042:CJT131046 CTP131042:CTP131046 DDL131042:DDL131046 DNH131042:DNH131046 DXD131042:DXD131046 EGZ131042:EGZ131046 EQV131042:EQV131046 FAR131042:FAR131046 FKN131042:FKN131046 FUJ131042:FUJ131046 GEF131042:GEF131046 GOB131042:GOB131046 GXX131042:GXX131046 HHT131042:HHT131046 HRP131042:HRP131046 IBL131042:IBL131046 ILH131042:ILH131046 IVD131042:IVD131046 JEZ131042:JEZ131046 JOV131042:JOV131046 JYR131042:JYR131046 KIN131042:KIN131046 KSJ131042:KSJ131046 LCF131042:LCF131046 LMB131042:LMB131046 LVX131042:LVX131046 MFT131042:MFT131046 MPP131042:MPP131046 MZL131042:MZL131046 NJH131042:NJH131046 NTD131042:NTD131046 OCZ131042:OCZ131046 OMV131042:OMV131046 OWR131042:OWR131046 PGN131042:PGN131046 PQJ131042:PQJ131046 QAF131042:QAF131046 QKB131042:QKB131046 QTX131042:QTX131046 RDT131042:RDT131046 RNP131042:RNP131046 RXL131042:RXL131046 SHH131042:SHH131046 SRD131042:SRD131046 TAZ131042:TAZ131046 TKV131042:TKV131046 TUR131042:TUR131046 UEN131042:UEN131046 UOJ131042:UOJ131046 UYF131042:UYF131046 VIB131042:VIB131046 VRX131042:VRX131046 WBT131042:WBT131046 WLP131042:WLP131046 WVL131042:WVL131046 C196578:C196582 IZ196578:IZ196582 SV196578:SV196582 ACR196578:ACR196582 AMN196578:AMN196582 AWJ196578:AWJ196582 BGF196578:BGF196582 BQB196578:BQB196582 BZX196578:BZX196582 CJT196578:CJT196582 CTP196578:CTP196582 DDL196578:DDL196582 DNH196578:DNH196582 DXD196578:DXD196582 EGZ196578:EGZ196582 EQV196578:EQV196582 FAR196578:FAR196582 FKN196578:FKN196582 FUJ196578:FUJ196582 GEF196578:GEF196582 GOB196578:GOB196582 GXX196578:GXX196582 HHT196578:HHT196582 HRP196578:HRP196582 IBL196578:IBL196582 ILH196578:ILH196582 IVD196578:IVD196582 JEZ196578:JEZ196582 JOV196578:JOV196582 JYR196578:JYR196582 KIN196578:KIN196582 KSJ196578:KSJ196582 LCF196578:LCF196582 LMB196578:LMB196582 LVX196578:LVX196582 MFT196578:MFT196582 MPP196578:MPP196582 MZL196578:MZL196582 NJH196578:NJH196582 NTD196578:NTD196582 OCZ196578:OCZ196582 OMV196578:OMV196582 OWR196578:OWR196582 PGN196578:PGN196582 PQJ196578:PQJ196582 QAF196578:QAF196582 QKB196578:QKB196582 QTX196578:QTX196582 RDT196578:RDT196582 RNP196578:RNP196582 RXL196578:RXL196582 SHH196578:SHH196582 SRD196578:SRD196582 TAZ196578:TAZ196582 TKV196578:TKV196582 TUR196578:TUR196582 UEN196578:UEN196582 UOJ196578:UOJ196582 UYF196578:UYF196582 VIB196578:VIB196582 VRX196578:VRX196582 WBT196578:WBT196582 WLP196578:WLP196582 WVL196578:WVL196582 C262114:C262118 IZ262114:IZ262118 SV262114:SV262118 ACR262114:ACR262118 AMN262114:AMN262118 AWJ262114:AWJ262118 BGF262114:BGF262118 BQB262114:BQB262118 BZX262114:BZX262118 CJT262114:CJT262118 CTP262114:CTP262118 DDL262114:DDL262118 DNH262114:DNH262118 DXD262114:DXD262118 EGZ262114:EGZ262118 EQV262114:EQV262118 FAR262114:FAR262118 FKN262114:FKN262118 FUJ262114:FUJ262118 GEF262114:GEF262118 GOB262114:GOB262118 GXX262114:GXX262118 HHT262114:HHT262118 HRP262114:HRP262118 IBL262114:IBL262118 ILH262114:ILH262118 IVD262114:IVD262118 JEZ262114:JEZ262118 JOV262114:JOV262118 JYR262114:JYR262118 KIN262114:KIN262118 KSJ262114:KSJ262118 LCF262114:LCF262118 LMB262114:LMB262118 LVX262114:LVX262118 MFT262114:MFT262118 MPP262114:MPP262118 MZL262114:MZL262118 NJH262114:NJH262118 NTD262114:NTD262118 OCZ262114:OCZ262118 OMV262114:OMV262118 OWR262114:OWR262118 PGN262114:PGN262118 PQJ262114:PQJ262118 QAF262114:QAF262118 QKB262114:QKB262118 QTX262114:QTX262118 RDT262114:RDT262118 RNP262114:RNP262118 RXL262114:RXL262118 SHH262114:SHH262118 SRD262114:SRD262118 TAZ262114:TAZ262118 TKV262114:TKV262118 TUR262114:TUR262118 UEN262114:UEN262118 UOJ262114:UOJ262118 UYF262114:UYF262118 VIB262114:VIB262118 VRX262114:VRX262118 WBT262114:WBT262118 WLP262114:WLP262118 WVL262114:WVL262118 C327650:C327654 IZ327650:IZ327654 SV327650:SV327654 ACR327650:ACR327654 AMN327650:AMN327654 AWJ327650:AWJ327654 BGF327650:BGF327654 BQB327650:BQB327654 BZX327650:BZX327654 CJT327650:CJT327654 CTP327650:CTP327654 DDL327650:DDL327654 DNH327650:DNH327654 DXD327650:DXD327654 EGZ327650:EGZ327654 EQV327650:EQV327654 FAR327650:FAR327654 FKN327650:FKN327654 FUJ327650:FUJ327654 GEF327650:GEF327654 GOB327650:GOB327654 GXX327650:GXX327654 HHT327650:HHT327654 HRP327650:HRP327654 IBL327650:IBL327654 ILH327650:ILH327654 IVD327650:IVD327654 JEZ327650:JEZ327654 JOV327650:JOV327654 JYR327650:JYR327654 KIN327650:KIN327654 KSJ327650:KSJ327654 LCF327650:LCF327654 LMB327650:LMB327654 LVX327650:LVX327654 MFT327650:MFT327654 MPP327650:MPP327654 MZL327650:MZL327654 NJH327650:NJH327654 NTD327650:NTD327654 OCZ327650:OCZ327654 OMV327650:OMV327654 OWR327650:OWR327654 PGN327650:PGN327654 PQJ327650:PQJ327654 QAF327650:QAF327654 QKB327650:QKB327654 QTX327650:QTX327654 RDT327650:RDT327654 RNP327650:RNP327654 RXL327650:RXL327654 SHH327650:SHH327654 SRD327650:SRD327654 TAZ327650:TAZ327654 TKV327650:TKV327654 TUR327650:TUR327654 UEN327650:UEN327654 UOJ327650:UOJ327654 UYF327650:UYF327654 VIB327650:VIB327654 VRX327650:VRX327654 WBT327650:WBT327654 WLP327650:WLP327654 WVL327650:WVL327654 C393186:C393190 IZ393186:IZ393190 SV393186:SV393190 ACR393186:ACR393190 AMN393186:AMN393190 AWJ393186:AWJ393190 BGF393186:BGF393190 BQB393186:BQB393190 BZX393186:BZX393190 CJT393186:CJT393190 CTP393186:CTP393190 DDL393186:DDL393190 DNH393186:DNH393190 DXD393186:DXD393190 EGZ393186:EGZ393190 EQV393186:EQV393190 FAR393186:FAR393190 FKN393186:FKN393190 FUJ393186:FUJ393190 GEF393186:GEF393190 GOB393186:GOB393190 GXX393186:GXX393190 HHT393186:HHT393190 HRP393186:HRP393190 IBL393186:IBL393190 ILH393186:ILH393190 IVD393186:IVD393190 JEZ393186:JEZ393190 JOV393186:JOV393190 JYR393186:JYR393190 KIN393186:KIN393190 KSJ393186:KSJ393190 LCF393186:LCF393190 LMB393186:LMB393190 LVX393186:LVX393190 MFT393186:MFT393190 MPP393186:MPP393190 MZL393186:MZL393190 NJH393186:NJH393190 NTD393186:NTD393190 OCZ393186:OCZ393190 OMV393186:OMV393190 OWR393186:OWR393190 PGN393186:PGN393190 PQJ393186:PQJ393190 QAF393186:QAF393190 QKB393186:QKB393190 QTX393186:QTX393190 RDT393186:RDT393190 RNP393186:RNP393190 RXL393186:RXL393190 SHH393186:SHH393190 SRD393186:SRD393190 TAZ393186:TAZ393190 TKV393186:TKV393190 TUR393186:TUR393190 UEN393186:UEN393190 UOJ393186:UOJ393190 UYF393186:UYF393190 VIB393186:VIB393190 VRX393186:VRX393190 WBT393186:WBT393190 WLP393186:WLP393190 WVL393186:WVL393190 C458722:C458726 IZ458722:IZ458726 SV458722:SV458726 ACR458722:ACR458726 AMN458722:AMN458726 AWJ458722:AWJ458726 BGF458722:BGF458726 BQB458722:BQB458726 BZX458722:BZX458726 CJT458722:CJT458726 CTP458722:CTP458726 DDL458722:DDL458726 DNH458722:DNH458726 DXD458722:DXD458726 EGZ458722:EGZ458726 EQV458722:EQV458726 FAR458722:FAR458726 FKN458722:FKN458726 FUJ458722:FUJ458726 GEF458722:GEF458726 GOB458722:GOB458726 GXX458722:GXX458726 HHT458722:HHT458726 HRP458722:HRP458726 IBL458722:IBL458726 ILH458722:ILH458726 IVD458722:IVD458726 JEZ458722:JEZ458726 JOV458722:JOV458726 JYR458722:JYR458726 KIN458722:KIN458726 KSJ458722:KSJ458726 LCF458722:LCF458726 LMB458722:LMB458726 LVX458722:LVX458726 MFT458722:MFT458726 MPP458722:MPP458726 MZL458722:MZL458726 NJH458722:NJH458726 NTD458722:NTD458726 OCZ458722:OCZ458726 OMV458722:OMV458726 OWR458722:OWR458726 PGN458722:PGN458726 PQJ458722:PQJ458726 QAF458722:QAF458726 QKB458722:QKB458726 QTX458722:QTX458726 RDT458722:RDT458726 RNP458722:RNP458726 RXL458722:RXL458726 SHH458722:SHH458726 SRD458722:SRD458726 TAZ458722:TAZ458726 TKV458722:TKV458726 TUR458722:TUR458726 UEN458722:UEN458726 UOJ458722:UOJ458726 UYF458722:UYF458726 VIB458722:VIB458726 VRX458722:VRX458726 WBT458722:WBT458726 WLP458722:WLP458726 WVL458722:WVL458726 C524258:C524262 IZ524258:IZ524262 SV524258:SV524262 ACR524258:ACR524262 AMN524258:AMN524262 AWJ524258:AWJ524262 BGF524258:BGF524262 BQB524258:BQB524262 BZX524258:BZX524262 CJT524258:CJT524262 CTP524258:CTP524262 DDL524258:DDL524262 DNH524258:DNH524262 DXD524258:DXD524262 EGZ524258:EGZ524262 EQV524258:EQV524262 FAR524258:FAR524262 FKN524258:FKN524262 FUJ524258:FUJ524262 GEF524258:GEF524262 GOB524258:GOB524262 GXX524258:GXX524262 HHT524258:HHT524262 HRP524258:HRP524262 IBL524258:IBL524262 ILH524258:ILH524262 IVD524258:IVD524262 JEZ524258:JEZ524262 JOV524258:JOV524262 JYR524258:JYR524262 KIN524258:KIN524262 KSJ524258:KSJ524262 LCF524258:LCF524262 LMB524258:LMB524262 LVX524258:LVX524262 MFT524258:MFT524262 MPP524258:MPP524262 MZL524258:MZL524262 NJH524258:NJH524262 NTD524258:NTD524262 OCZ524258:OCZ524262 OMV524258:OMV524262 OWR524258:OWR524262 PGN524258:PGN524262 PQJ524258:PQJ524262 QAF524258:QAF524262 QKB524258:QKB524262 QTX524258:QTX524262 RDT524258:RDT524262 RNP524258:RNP524262 RXL524258:RXL524262 SHH524258:SHH524262 SRD524258:SRD524262 TAZ524258:TAZ524262 TKV524258:TKV524262 TUR524258:TUR524262 UEN524258:UEN524262 UOJ524258:UOJ524262 UYF524258:UYF524262 VIB524258:VIB524262 VRX524258:VRX524262 WBT524258:WBT524262 WLP524258:WLP524262 WVL524258:WVL524262 C589794:C589798 IZ589794:IZ589798 SV589794:SV589798 ACR589794:ACR589798 AMN589794:AMN589798 AWJ589794:AWJ589798 BGF589794:BGF589798 BQB589794:BQB589798 BZX589794:BZX589798 CJT589794:CJT589798 CTP589794:CTP589798 DDL589794:DDL589798 DNH589794:DNH589798 DXD589794:DXD589798 EGZ589794:EGZ589798 EQV589794:EQV589798 FAR589794:FAR589798 FKN589794:FKN589798 FUJ589794:FUJ589798 GEF589794:GEF589798 GOB589794:GOB589798 GXX589794:GXX589798 HHT589794:HHT589798 HRP589794:HRP589798 IBL589794:IBL589798 ILH589794:ILH589798 IVD589794:IVD589798 JEZ589794:JEZ589798 JOV589794:JOV589798 JYR589794:JYR589798 KIN589794:KIN589798 KSJ589794:KSJ589798 LCF589794:LCF589798 LMB589794:LMB589798 LVX589794:LVX589798 MFT589794:MFT589798 MPP589794:MPP589798 MZL589794:MZL589798 NJH589794:NJH589798 NTD589794:NTD589798 OCZ589794:OCZ589798 OMV589794:OMV589798 OWR589794:OWR589798 PGN589794:PGN589798 PQJ589794:PQJ589798 QAF589794:QAF589798 QKB589794:QKB589798 QTX589794:QTX589798 RDT589794:RDT589798 RNP589794:RNP589798 RXL589794:RXL589798 SHH589794:SHH589798 SRD589794:SRD589798 TAZ589794:TAZ589798 TKV589794:TKV589798 TUR589794:TUR589798 UEN589794:UEN589798 UOJ589794:UOJ589798 UYF589794:UYF589798 VIB589794:VIB589798 VRX589794:VRX589798 WBT589794:WBT589798 WLP589794:WLP589798 WVL589794:WVL589798 C655330:C655334 IZ655330:IZ655334 SV655330:SV655334 ACR655330:ACR655334 AMN655330:AMN655334 AWJ655330:AWJ655334 BGF655330:BGF655334 BQB655330:BQB655334 BZX655330:BZX655334 CJT655330:CJT655334 CTP655330:CTP655334 DDL655330:DDL655334 DNH655330:DNH655334 DXD655330:DXD655334 EGZ655330:EGZ655334 EQV655330:EQV655334 FAR655330:FAR655334 FKN655330:FKN655334 FUJ655330:FUJ655334 GEF655330:GEF655334 GOB655330:GOB655334 GXX655330:GXX655334 HHT655330:HHT655334 HRP655330:HRP655334 IBL655330:IBL655334 ILH655330:ILH655334 IVD655330:IVD655334 JEZ655330:JEZ655334 JOV655330:JOV655334 JYR655330:JYR655334 KIN655330:KIN655334 KSJ655330:KSJ655334 LCF655330:LCF655334 LMB655330:LMB655334 LVX655330:LVX655334 MFT655330:MFT655334 MPP655330:MPP655334 MZL655330:MZL655334 NJH655330:NJH655334 NTD655330:NTD655334 OCZ655330:OCZ655334 OMV655330:OMV655334 OWR655330:OWR655334 PGN655330:PGN655334 PQJ655330:PQJ655334 QAF655330:QAF655334 QKB655330:QKB655334 QTX655330:QTX655334 RDT655330:RDT655334 RNP655330:RNP655334 RXL655330:RXL655334 SHH655330:SHH655334 SRD655330:SRD655334 TAZ655330:TAZ655334 TKV655330:TKV655334 TUR655330:TUR655334 UEN655330:UEN655334 UOJ655330:UOJ655334 UYF655330:UYF655334 VIB655330:VIB655334 VRX655330:VRX655334 WBT655330:WBT655334 WLP655330:WLP655334 WVL655330:WVL655334 C720866:C720870 IZ720866:IZ720870 SV720866:SV720870 ACR720866:ACR720870 AMN720866:AMN720870 AWJ720866:AWJ720870 BGF720866:BGF720870 BQB720866:BQB720870 BZX720866:BZX720870 CJT720866:CJT720870 CTP720866:CTP720870 DDL720866:DDL720870 DNH720866:DNH720870 DXD720866:DXD720870 EGZ720866:EGZ720870 EQV720866:EQV720870 FAR720866:FAR720870 FKN720866:FKN720870 FUJ720866:FUJ720870 GEF720866:GEF720870 GOB720866:GOB720870 GXX720866:GXX720870 HHT720866:HHT720870 HRP720866:HRP720870 IBL720866:IBL720870 ILH720866:ILH720870 IVD720866:IVD720870 JEZ720866:JEZ720870 JOV720866:JOV720870 JYR720866:JYR720870 KIN720866:KIN720870 KSJ720866:KSJ720870 LCF720866:LCF720870 LMB720866:LMB720870 LVX720866:LVX720870 MFT720866:MFT720870 MPP720866:MPP720870 MZL720866:MZL720870 NJH720866:NJH720870 NTD720866:NTD720870 OCZ720866:OCZ720870 OMV720866:OMV720870 OWR720866:OWR720870 PGN720866:PGN720870 PQJ720866:PQJ720870 QAF720866:QAF720870 QKB720866:QKB720870 QTX720866:QTX720870 RDT720866:RDT720870 RNP720866:RNP720870 RXL720866:RXL720870 SHH720866:SHH720870 SRD720866:SRD720870 TAZ720866:TAZ720870 TKV720866:TKV720870 TUR720866:TUR720870 UEN720866:UEN720870 UOJ720866:UOJ720870 UYF720866:UYF720870 VIB720866:VIB720870 VRX720866:VRX720870 WBT720866:WBT720870 WLP720866:WLP720870 WVL720866:WVL720870 C786402:C786406 IZ786402:IZ786406 SV786402:SV786406 ACR786402:ACR786406 AMN786402:AMN786406 AWJ786402:AWJ786406 BGF786402:BGF786406 BQB786402:BQB786406 BZX786402:BZX786406 CJT786402:CJT786406 CTP786402:CTP786406 DDL786402:DDL786406 DNH786402:DNH786406 DXD786402:DXD786406 EGZ786402:EGZ786406 EQV786402:EQV786406 FAR786402:FAR786406 FKN786402:FKN786406 FUJ786402:FUJ786406 GEF786402:GEF786406 GOB786402:GOB786406 GXX786402:GXX786406 HHT786402:HHT786406 HRP786402:HRP786406 IBL786402:IBL786406 ILH786402:ILH786406 IVD786402:IVD786406 JEZ786402:JEZ786406 JOV786402:JOV786406 JYR786402:JYR786406 KIN786402:KIN786406 KSJ786402:KSJ786406 LCF786402:LCF786406 LMB786402:LMB786406 LVX786402:LVX786406 MFT786402:MFT786406 MPP786402:MPP786406 MZL786402:MZL786406 NJH786402:NJH786406 NTD786402:NTD786406 OCZ786402:OCZ786406 OMV786402:OMV786406 OWR786402:OWR786406 PGN786402:PGN786406 PQJ786402:PQJ786406 QAF786402:QAF786406 QKB786402:QKB786406 QTX786402:QTX786406 RDT786402:RDT786406 RNP786402:RNP786406 RXL786402:RXL786406 SHH786402:SHH786406 SRD786402:SRD786406 TAZ786402:TAZ786406 TKV786402:TKV786406 TUR786402:TUR786406 UEN786402:UEN786406 UOJ786402:UOJ786406 UYF786402:UYF786406 VIB786402:VIB786406 VRX786402:VRX786406 WBT786402:WBT786406 WLP786402:WLP786406 WVL786402:WVL786406 C851938:C851942 IZ851938:IZ851942 SV851938:SV851942 ACR851938:ACR851942 AMN851938:AMN851942 AWJ851938:AWJ851942 BGF851938:BGF851942 BQB851938:BQB851942 BZX851938:BZX851942 CJT851938:CJT851942 CTP851938:CTP851942 DDL851938:DDL851942 DNH851938:DNH851942 DXD851938:DXD851942 EGZ851938:EGZ851942 EQV851938:EQV851942 FAR851938:FAR851942 FKN851938:FKN851942 FUJ851938:FUJ851942 GEF851938:GEF851942 GOB851938:GOB851942 GXX851938:GXX851942 HHT851938:HHT851942 HRP851938:HRP851942 IBL851938:IBL851942 ILH851938:ILH851942 IVD851938:IVD851942 JEZ851938:JEZ851942 JOV851938:JOV851942 JYR851938:JYR851942 KIN851938:KIN851942 KSJ851938:KSJ851942 LCF851938:LCF851942 LMB851938:LMB851942 LVX851938:LVX851942 MFT851938:MFT851942 MPP851938:MPP851942 MZL851938:MZL851942 NJH851938:NJH851942 NTD851938:NTD851942 OCZ851938:OCZ851942 OMV851938:OMV851942 OWR851938:OWR851942 PGN851938:PGN851942 PQJ851938:PQJ851942 QAF851938:QAF851942 QKB851938:QKB851942 QTX851938:QTX851942 RDT851938:RDT851942 RNP851938:RNP851942 RXL851938:RXL851942 SHH851938:SHH851942 SRD851938:SRD851942 TAZ851938:TAZ851942 TKV851938:TKV851942 TUR851938:TUR851942 UEN851938:UEN851942 UOJ851938:UOJ851942 UYF851938:UYF851942 VIB851938:VIB851942 VRX851938:VRX851942 WBT851938:WBT851942 WLP851938:WLP851942 WVL851938:WVL851942 C917474:C917478 IZ917474:IZ917478 SV917474:SV917478 ACR917474:ACR917478 AMN917474:AMN917478 AWJ917474:AWJ917478 BGF917474:BGF917478 BQB917474:BQB917478 BZX917474:BZX917478 CJT917474:CJT917478 CTP917474:CTP917478 DDL917474:DDL917478 DNH917474:DNH917478 DXD917474:DXD917478 EGZ917474:EGZ917478 EQV917474:EQV917478 FAR917474:FAR917478 FKN917474:FKN917478 FUJ917474:FUJ917478 GEF917474:GEF917478 GOB917474:GOB917478 GXX917474:GXX917478 HHT917474:HHT917478 HRP917474:HRP917478 IBL917474:IBL917478 ILH917474:ILH917478 IVD917474:IVD917478 JEZ917474:JEZ917478 JOV917474:JOV917478 JYR917474:JYR917478 KIN917474:KIN917478 KSJ917474:KSJ917478 LCF917474:LCF917478 LMB917474:LMB917478 LVX917474:LVX917478 MFT917474:MFT917478 MPP917474:MPP917478 MZL917474:MZL917478 NJH917474:NJH917478 NTD917474:NTD917478 OCZ917474:OCZ917478 OMV917474:OMV917478 OWR917474:OWR917478 PGN917474:PGN917478 PQJ917474:PQJ917478 QAF917474:QAF917478 QKB917474:QKB917478 QTX917474:QTX917478 RDT917474:RDT917478 RNP917474:RNP917478 RXL917474:RXL917478 SHH917474:SHH917478 SRD917474:SRD917478 TAZ917474:TAZ917478 TKV917474:TKV917478 TUR917474:TUR917478 UEN917474:UEN917478 UOJ917474:UOJ917478 UYF917474:UYF917478 VIB917474:VIB917478 VRX917474:VRX917478 WBT917474:WBT917478 WLP917474:WLP917478 WVL917474:WVL917478 C983010:C983014 IZ983010:IZ983014 SV983010:SV983014 ACR983010:ACR983014 AMN983010:AMN983014 AWJ983010:AWJ983014 BGF983010:BGF983014 BQB983010:BQB983014 BZX983010:BZX983014 CJT983010:CJT983014 CTP983010:CTP983014 DDL983010:DDL983014 DNH983010:DNH983014 DXD983010:DXD983014 EGZ983010:EGZ983014 EQV983010:EQV983014 FAR983010:FAR983014 FKN983010:FKN983014 FUJ983010:FUJ983014 GEF983010:GEF983014 GOB983010:GOB983014 GXX983010:GXX983014 HHT983010:HHT983014 HRP983010:HRP983014 IBL983010:IBL983014 ILH983010:ILH983014 IVD983010:IVD983014 JEZ983010:JEZ983014 JOV983010:JOV983014 JYR983010:JYR983014 KIN983010:KIN983014 KSJ983010:KSJ983014 LCF983010:LCF983014 LMB983010:LMB983014 LVX983010:LVX983014 MFT983010:MFT983014 MPP983010:MPP983014 MZL983010:MZL983014 NJH983010:NJH983014 NTD983010:NTD983014 OCZ983010:OCZ983014 OMV983010:OMV983014 OWR983010:OWR983014 PGN983010:PGN983014 PQJ983010:PQJ983014 QAF983010:QAF983014 QKB983010:QKB983014 QTX983010:QTX983014 RDT983010:RDT983014 RNP983010:RNP983014 RXL983010:RXL983014 SHH983010:SHH983014 SRD983010:SRD983014 TAZ983010:TAZ983014 TKV983010:TKV983014 TUR983010:TUR983014 UEN983010:UEN983014 UOJ983010:UOJ983014 UYF983010:UYF983014 VIB983010:VIB983014 VRX983010:VRX983014 WBT983010:WBT983014 WLP983010:WLP983014 SV5:SV11 ACR5:ACR11 AMN5:AMN11 AWJ5:AWJ11 BGF5:BGF11 BQB5:BQB11 BZX5:BZX11 CJT5:CJT11 CTP5:CTP11 DDL5:DDL11 DNH5:DNH11 DXD5:DXD11 EGZ5:EGZ11 EQV5:EQV11 FAR5:FAR11 FKN5:FKN11 FUJ5:FUJ11 GEF5:GEF11 GOB5:GOB11 GXX5:GXX11 HHT5:HHT11 HRP5:HRP11 IBL5:IBL11 ILH5:ILH11 IVD5:IVD11 JEZ5:JEZ11 JOV5:JOV11 JYR5:JYR11 KIN5:KIN11 KSJ5:KSJ11 LCF5:LCF11 LMB5:LMB11 LVX5:LVX11 MFT5:MFT11 MPP5:MPP11 MZL5:MZL11 NJH5:NJH11 NTD5:NTD11 OCZ5:OCZ11 OMV5:OMV11 OWR5:OWR11 PGN5:PGN11 PQJ5:PQJ11 QAF5:QAF11 QKB5:QKB11 QTX5:QTX11 RDT5:RDT11 RNP5:RNP11 RXL5:RXL11 SHH5:SHH11 SRD5:SRD11 TAZ5:TAZ11 TKV5:TKV11 TUR5:TUR11 UEN5:UEN11 UOJ5:UOJ11 UYF5:UYF11 VIB5:VIB11 VRX5:VRX11 WBT5:WBT11 WLP5:WLP11 WVL5:WVL11 C5:C11 IZ5:IZ11">
      <formula1>"자체조달,중앙조달"</formula1>
    </dataValidation>
    <dataValidation type="list" allowBlank="1" showInputMessage="1" showErrorMessage="1" sqref="WVN983010:WVN983014 F65506:F65510 JB65506:JB65510 SX65506:SX65510 ACT65506:ACT65510 AMP65506:AMP65510 AWL65506:AWL65510 BGH65506:BGH65510 BQD65506:BQD65510 BZZ65506:BZZ65510 CJV65506:CJV65510 CTR65506:CTR65510 DDN65506:DDN65510 DNJ65506:DNJ65510 DXF65506:DXF65510 EHB65506:EHB65510 EQX65506:EQX65510 FAT65506:FAT65510 FKP65506:FKP65510 FUL65506:FUL65510 GEH65506:GEH65510 GOD65506:GOD65510 GXZ65506:GXZ65510 HHV65506:HHV65510 HRR65506:HRR65510 IBN65506:IBN65510 ILJ65506:ILJ65510 IVF65506:IVF65510 JFB65506:JFB65510 JOX65506:JOX65510 JYT65506:JYT65510 KIP65506:KIP65510 KSL65506:KSL65510 LCH65506:LCH65510 LMD65506:LMD65510 LVZ65506:LVZ65510 MFV65506:MFV65510 MPR65506:MPR65510 MZN65506:MZN65510 NJJ65506:NJJ65510 NTF65506:NTF65510 ODB65506:ODB65510 OMX65506:OMX65510 OWT65506:OWT65510 PGP65506:PGP65510 PQL65506:PQL65510 QAH65506:QAH65510 QKD65506:QKD65510 QTZ65506:QTZ65510 RDV65506:RDV65510 RNR65506:RNR65510 RXN65506:RXN65510 SHJ65506:SHJ65510 SRF65506:SRF65510 TBB65506:TBB65510 TKX65506:TKX65510 TUT65506:TUT65510 UEP65506:UEP65510 UOL65506:UOL65510 UYH65506:UYH65510 VID65506:VID65510 VRZ65506:VRZ65510 WBV65506:WBV65510 WLR65506:WLR65510 WVN65506:WVN65510 F131042:F131046 JB131042:JB131046 SX131042:SX131046 ACT131042:ACT131046 AMP131042:AMP131046 AWL131042:AWL131046 BGH131042:BGH131046 BQD131042:BQD131046 BZZ131042:BZZ131046 CJV131042:CJV131046 CTR131042:CTR131046 DDN131042:DDN131046 DNJ131042:DNJ131046 DXF131042:DXF131046 EHB131042:EHB131046 EQX131042:EQX131046 FAT131042:FAT131046 FKP131042:FKP131046 FUL131042:FUL131046 GEH131042:GEH131046 GOD131042:GOD131046 GXZ131042:GXZ131046 HHV131042:HHV131046 HRR131042:HRR131046 IBN131042:IBN131046 ILJ131042:ILJ131046 IVF131042:IVF131046 JFB131042:JFB131046 JOX131042:JOX131046 JYT131042:JYT131046 KIP131042:KIP131046 KSL131042:KSL131046 LCH131042:LCH131046 LMD131042:LMD131046 LVZ131042:LVZ131046 MFV131042:MFV131046 MPR131042:MPR131046 MZN131042:MZN131046 NJJ131042:NJJ131046 NTF131042:NTF131046 ODB131042:ODB131046 OMX131042:OMX131046 OWT131042:OWT131046 PGP131042:PGP131046 PQL131042:PQL131046 QAH131042:QAH131046 QKD131042:QKD131046 QTZ131042:QTZ131046 RDV131042:RDV131046 RNR131042:RNR131046 RXN131042:RXN131046 SHJ131042:SHJ131046 SRF131042:SRF131046 TBB131042:TBB131046 TKX131042:TKX131046 TUT131042:TUT131046 UEP131042:UEP131046 UOL131042:UOL131046 UYH131042:UYH131046 VID131042:VID131046 VRZ131042:VRZ131046 WBV131042:WBV131046 WLR131042:WLR131046 WVN131042:WVN131046 F196578:F196582 JB196578:JB196582 SX196578:SX196582 ACT196578:ACT196582 AMP196578:AMP196582 AWL196578:AWL196582 BGH196578:BGH196582 BQD196578:BQD196582 BZZ196578:BZZ196582 CJV196578:CJV196582 CTR196578:CTR196582 DDN196578:DDN196582 DNJ196578:DNJ196582 DXF196578:DXF196582 EHB196578:EHB196582 EQX196578:EQX196582 FAT196578:FAT196582 FKP196578:FKP196582 FUL196578:FUL196582 GEH196578:GEH196582 GOD196578:GOD196582 GXZ196578:GXZ196582 HHV196578:HHV196582 HRR196578:HRR196582 IBN196578:IBN196582 ILJ196578:ILJ196582 IVF196578:IVF196582 JFB196578:JFB196582 JOX196578:JOX196582 JYT196578:JYT196582 KIP196578:KIP196582 KSL196578:KSL196582 LCH196578:LCH196582 LMD196578:LMD196582 LVZ196578:LVZ196582 MFV196578:MFV196582 MPR196578:MPR196582 MZN196578:MZN196582 NJJ196578:NJJ196582 NTF196578:NTF196582 ODB196578:ODB196582 OMX196578:OMX196582 OWT196578:OWT196582 PGP196578:PGP196582 PQL196578:PQL196582 QAH196578:QAH196582 QKD196578:QKD196582 QTZ196578:QTZ196582 RDV196578:RDV196582 RNR196578:RNR196582 RXN196578:RXN196582 SHJ196578:SHJ196582 SRF196578:SRF196582 TBB196578:TBB196582 TKX196578:TKX196582 TUT196578:TUT196582 UEP196578:UEP196582 UOL196578:UOL196582 UYH196578:UYH196582 VID196578:VID196582 VRZ196578:VRZ196582 WBV196578:WBV196582 WLR196578:WLR196582 WVN196578:WVN196582 F262114:F262118 JB262114:JB262118 SX262114:SX262118 ACT262114:ACT262118 AMP262114:AMP262118 AWL262114:AWL262118 BGH262114:BGH262118 BQD262114:BQD262118 BZZ262114:BZZ262118 CJV262114:CJV262118 CTR262114:CTR262118 DDN262114:DDN262118 DNJ262114:DNJ262118 DXF262114:DXF262118 EHB262114:EHB262118 EQX262114:EQX262118 FAT262114:FAT262118 FKP262114:FKP262118 FUL262114:FUL262118 GEH262114:GEH262118 GOD262114:GOD262118 GXZ262114:GXZ262118 HHV262114:HHV262118 HRR262114:HRR262118 IBN262114:IBN262118 ILJ262114:ILJ262118 IVF262114:IVF262118 JFB262114:JFB262118 JOX262114:JOX262118 JYT262114:JYT262118 KIP262114:KIP262118 KSL262114:KSL262118 LCH262114:LCH262118 LMD262114:LMD262118 LVZ262114:LVZ262118 MFV262114:MFV262118 MPR262114:MPR262118 MZN262114:MZN262118 NJJ262114:NJJ262118 NTF262114:NTF262118 ODB262114:ODB262118 OMX262114:OMX262118 OWT262114:OWT262118 PGP262114:PGP262118 PQL262114:PQL262118 QAH262114:QAH262118 QKD262114:QKD262118 QTZ262114:QTZ262118 RDV262114:RDV262118 RNR262114:RNR262118 RXN262114:RXN262118 SHJ262114:SHJ262118 SRF262114:SRF262118 TBB262114:TBB262118 TKX262114:TKX262118 TUT262114:TUT262118 UEP262114:UEP262118 UOL262114:UOL262118 UYH262114:UYH262118 VID262114:VID262118 VRZ262114:VRZ262118 WBV262114:WBV262118 WLR262114:WLR262118 WVN262114:WVN262118 F327650:F327654 JB327650:JB327654 SX327650:SX327654 ACT327650:ACT327654 AMP327650:AMP327654 AWL327650:AWL327654 BGH327650:BGH327654 BQD327650:BQD327654 BZZ327650:BZZ327654 CJV327650:CJV327654 CTR327650:CTR327654 DDN327650:DDN327654 DNJ327650:DNJ327654 DXF327650:DXF327654 EHB327650:EHB327654 EQX327650:EQX327654 FAT327650:FAT327654 FKP327650:FKP327654 FUL327650:FUL327654 GEH327650:GEH327654 GOD327650:GOD327654 GXZ327650:GXZ327654 HHV327650:HHV327654 HRR327650:HRR327654 IBN327650:IBN327654 ILJ327650:ILJ327654 IVF327650:IVF327654 JFB327650:JFB327654 JOX327650:JOX327654 JYT327650:JYT327654 KIP327650:KIP327654 KSL327650:KSL327654 LCH327650:LCH327654 LMD327650:LMD327654 LVZ327650:LVZ327654 MFV327650:MFV327654 MPR327650:MPR327654 MZN327650:MZN327654 NJJ327650:NJJ327654 NTF327650:NTF327654 ODB327650:ODB327654 OMX327650:OMX327654 OWT327650:OWT327654 PGP327650:PGP327654 PQL327650:PQL327654 QAH327650:QAH327654 QKD327650:QKD327654 QTZ327650:QTZ327654 RDV327650:RDV327654 RNR327650:RNR327654 RXN327650:RXN327654 SHJ327650:SHJ327654 SRF327650:SRF327654 TBB327650:TBB327654 TKX327650:TKX327654 TUT327650:TUT327654 UEP327650:UEP327654 UOL327650:UOL327654 UYH327650:UYH327654 VID327650:VID327654 VRZ327650:VRZ327654 WBV327650:WBV327654 WLR327650:WLR327654 WVN327650:WVN327654 F393186:F393190 JB393186:JB393190 SX393186:SX393190 ACT393186:ACT393190 AMP393186:AMP393190 AWL393186:AWL393190 BGH393186:BGH393190 BQD393186:BQD393190 BZZ393186:BZZ393190 CJV393186:CJV393190 CTR393186:CTR393190 DDN393186:DDN393190 DNJ393186:DNJ393190 DXF393186:DXF393190 EHB393186:EHB393190 EQX393186:EQX393190 FAT393186:FAT393190 FKP393186:FKP393190 FUL393186:FUL393190 GEH393186:GEH393190 GOD393186:GOD393190 GXZ393186:GXZ393190 HHV393186:HHV393190 HRR393186:HRR393190 IBN393186:IBN393190 ILJ393186:ILJ393190 IVF393186:IVF393190 JFB393186:JFB393190 JOX393186:JOX393190 JYT393186:JYT393190 KIP393186:KIP393190 KSL393186:KSL393190 LCH393186:LCH393190 LMD393186:LMD393190 LVZ393186:LVZ393190 MFV393186:MFV393190 MPR393186:MPR393190 MZN393186:MZN393190 NJJ393186:NJJ393190 NTF393186:NTF393190 ODB393186:ODB393190 OMX393186:OMX393190 OWT393186:OWT393190 PGP393186:PGP393190 PQL393186:PQL393190 QAH393186:QAH393190 QKD393186:QKD393190 QTZ393186:QTZ393190 RDV393186:RDV393190 RNR393186:RNR393190 RXN393186:RXN393190 SHJ393186:SHJ393190 SRF393186:SRF393190 TBB393186:TBB393190 TKX393186:TKX393190 TUT393186:TUT393190 UEP393186:UEP393190 UOL393186:UOL393190 UYH393186:UYH393190 VID393186:VID393190 VRZ393186:VRZ393190 WBV393186:WBV393190 WLR393186:WLR393190 WVN393186:WVN393190 F458722:F458726 JB458722:JB458726 SX458722:SX458726 ACT458722:ACT458726 AMP458722:AMP458726 AWL458722:AWL458726 BGH458722:BGH458726 BQD458722:BQD458726 BZZ458722:BZZ458726 CJV458722:CJV458726 CTR458722:CTR458726 DDN458722:DDN458726 DNJ458722:DNJ458726 DXF458722:DXF458726 EHB458722:EHB458726 EQX458722:EQX458726 FAT458722:FAT458726 FKP458722:FKP458726 FUL458722:FUL458726 GEH458722:GEH458726 GOD458722:GOD458726 GXZ458722:GXZ458726 HHV458722:HHV458726 HRR458722:HRR458726 IBN458722:IBN458726 ILJ458722:ILJ458726 IVF458722:IVF458726 JFB458722:JFB458726 JOX458722:JOX458726 JYT458722:JYT458726 KIP458722:KIP458726 KSL458722:KSL458726 LCH458722:LCH458726 LMD458722:LMD458726 LVZ458722:LVZ458726 MFV458722:MFV458726 MPR458722:MPR458726 MZN458722:MZN458726 NJJ458722:NJJ458726 NTF458722:NTF458726 ODB458722:ODB458726 OMX458722:OMX458726 OWT458722:OWT458726 PGP458722:PGP458726 PQL458722:PQL458726 QAH458722:QAH458726 QKD458722:QKD458726 QTZ458722:QTZ458726 RDV458722:RDV458726 RNR458722:RNR458726 RXN458722:RXN458726 SHJ458722:SHJ458726 SRF458722:SRF458726 TBB458722:TBB458726 TKX458722:TKX458726 TUT458722:TUT458726 UEP458722:UEP458726 UOL458722:UOL458726 UYH458722:UYH458726 VID458722:VID458726 VRZ458722:VRZ458726 WBV458722:WBV458726 WLR458722:WLR458726 WVN458722:WVN458726 F524258:F524262 JB524258:JB524262 SX524258:SX524262 ACT524258:ACT524262 AMP524258:AMP524262 AWL524258:AWL524262 BGH524258:BGH524262 BQD524258:BQD524262 BZZ524258:BZZ524262 CJV524258:CJV524262 CTR524258:CTR524262 DDN524258:DDN524262 DNJ524258:DNJ524262 DXF524258:DXF524262 EHB524258:EHB524262 EQX524258:EQX524262 FAT524258:FAT524262 FKP524258:FKP524262 FUL524258:FUL524262 GEH524258:GEH524262 GOD524258:GOD524262 GXZ524258:GXZ524262 HHV524258:HHV524262 HRR524258:HRR524262 IBN524258:IBN524262 ILJ524258:ILJ524262 IVF524258:IVF524262 JFB524258:JFB524262 JOX524258:JOX524262 JYT524258:JYT524262 KIP524258:KIP524262 KSL524258:KSL524262 LCH524258:LCH524262 LMD524258:LMD524262 LVZ524258:LVZ524262 MFV524258:MFV524262 MPR524258:MPR524262 MZN524258:MZN524262 NJJ524258:NJJ524262 NTF524258:NTF524262 ODB524258:ODB524262 OMX524258:OMX524262 OWT524258:OWT524262 PGP524258:PGP524262 PQL524258:PQL524262 QAH524258:QAH524262 QKD524258:QKD524262 QTZ524258:QTZ524262 RDV524258:RDV524262 RNR524258:RNR524262 RXN524258:RXN524262 SHJ524258:SHJ524262 SRF524258:SRF524262 TBB524258:TBB524262 TKX524258:TKX524262 TUT524258:TUT524262 UEP524258:UEP524262 UOL524258:UOL524262 UYH524258:UYH524262 VID524258:VID524262 VRZ524258:VRZ524262 WBV524258:WBV524262 WLR524258:WLR524262 WVN524258:WVN524262 F589794:F589798 JB589794:JB589798 SX589794:SX589798 ACT589794:ACT589798 AMP589794:AMP589798 AWL589794:AWL589798 BGH589794:BGH589798 BQD589794:BQD589798 BZZ589794:BZZ589798 CJV589794:CJV589798 CTR589794:CTR589798 DDN589794:DDN589798 DNJ589794:DNJ589798 DXF589794:DXF589798 EHB589794:EHB589798 EQX589794:EQX589798 FAT589794:FAT589798 FKP589794:FKP589798 FUL589794:FUL589798 GEH589794:GEH589798 GOD589794:GOD589798 GXZ589794:GXZ589798 HHV589794:HHV589798 HRR589794:HRR589798 IBN589794:IBN589798 ILJ589794:ILJ589798 IVF589794:IVF589798 JFB589794:JFB589798 JOX589794:JOX589798 JYT589794:JYT589798 KIP589794:KIP589798 KSL589794:KSL589798 LCH589794:LCH589798 LMD589794:LMD589798 LVZ589794:LVZ589798 MFV589794:MFV589798 MPR589794:MPR589798 MZN589794:MZN589798 NJJ589794:NJJ589798 NTF589794:NTF589798 ODB589794:ODB589798 OMX589794:OMX589798 OWT589794:OWT589798 PGP589794:PGP589798 PQL589794:PQL589798 QAH589794:QAH589798 QKD589794:QKD589798 QTZ589794:QTZ589798 RDV589794:RDV589798 RNR589794:RNR589798 RXN589794:RXN589798 SHJ589794:SHJ589798 SRF589794:SRF589798 TBB589794:TBB589798 TKX589794:TKX589798 TUT589794:TUT589798 UEP589794:UEP589798 UOL589794:UOL589798 UYH589794:UYH589798 VID589794:VID589798 VRZ589794:VRZ589798 WBV589794:WBV589798 WLR589794:WLR589798 WVN589794:WVN589798 F655330:F655334 JB655330:JB655334 SX655330:SX655334 ACT655330:ACT655334 AMP655330:AMP655334 AWL655330:AWL655334 BGH655330:BGH655334 BQD655330:BQD655334 BZZ655330:BZZ655334 CJV655330:CJV655334 CTR655330:CTR655334 DDN655330:DDN655334 DNJ655330:DNJ655334 DXF655330:DXF655334 EHB655330:EHB655334 EQX655330:EQX655334 FAT655330:FAT655334 FKP655330:FKP655334 FUL655330:FUL655334 GEH655330:GEH655334 GOD655330:GOD655334 GXZ655330:GXZ655334 HHV655330:HHV655334 HRR655330:HRR655334 IBN655330:IBN655334 ILJ655330:ILJ655334 IVF655330:IVF655334 JFB655330:JFB655334 JOX655330:JOX655334 JYT655330:JYT655334 KIP655330:KIP655334 KSL655330:KSL655334 LCH655330:LCH655334 LMD655330:LMD655334 LVZ655330:LVZ655334 MFV655330:MFV655334 MPR655330:MPR655334 MZN655330:MZN655334 NJJ655330:NJJ655334 NTF655330:NTF655334 ODB655330:ODB655334 OMX655330:OMX655334 OWT655330:OWT655334 PGP655330:PGP655334 PQL655330:PQL655334 QAH655330:QAH655334 QKD655330:QKD655334 QTZ655330:QTZ655334 RDV655330:RDV655334 RNR655330:RNR655334 RXN655330:RXN655334 SHJ655330:SHJ655334 SRF655330:SRF655334 TBB655330:TBB655334 TKX655330:TKX655334 TUT655330:TUT655334 UEP655330:UEP655334 UOL655330:UOL655334 UYH655330:UYH655334 VID655330:VID655334 VRZ655330:VRZ655334 WBV655330:WBV655334 WLR655330:WLR655334 WVN655330:WVN655334 F720866:F720870 JB720866:JB720870 SX720866:SX720870 ACT720866:ACT720870 AMP720866:AMP720870 AWL720866:AWL720870 BGH720866:BGH720870 BQD720866:BQD720870 BZZ720866:BZZ720870 CJV720866:CJV720870 CTR720866:CTR720870 DDN720866:DDN720870 DNJ720866:DNJ720870 DXF720866:DXF720870 EHB720866:EHB720870 EQX720866:EQX720870 FAT720866:FAT720870 FKP720866:FKP720870 FUL720866:FUL720870 GEH720866:GEH720870 GOD720866:GOD720870 GXZ720866:GXZ720870 HHV720866:HHV720870 HRR720866:HRR720870 IBN720866:IBN720870 ILJ720866:ILJ720870 IVF720866:IVF720870 JFB720866:JFB720870 JOX720866:JOX720870 JYT720866:JYT720870 KIP720866:KIP720870 KSL720866:KSL720870 LCH720866:LCH720870 LMD720866:LMD720870 LVZ720866:LVZ720870 MFV720866:MFV720870 MPR720866:MPR720870 MZN720866:MZN720870 NJJ720866:NJJ720870 NTF720866:NTF720870 ODB720866:ODB720870 OMX720866:OMX720870 OWT720866:OWT720870 PGP720866:PGP720870 PQL720866:PQL720870 QAH720866:QAH720870 QKD720866:QKD720870 QTZ720866:QTZ720870 RDV720866:RDV720870 RNR720866:RNR720870 RXN720866:RXN720870 SHJ720866:SHJ720870 SRF720866:SRF720870 TBB720866:TBB720870 TKX720866:TKX720870 TUT720866:TUT720870 UEP720866:UEP720870 UOL720866:UOL720870 UYH720866:UYH720870 VID720866:VID720870 VRZ720866:VRZ720870 WBV720866:WBV720870 WLR720866:WLR720870 WVN720866:WVN720870 F786402:F786406 JB786402:JB786406 SX786402:SX786406 ACT786402:ACT786406 AMP786402:AMP786406 AWL786402:AWL786406 BGH786402:BGH786406 BQD786402:BQD786406 BZZ786402:BZZ786406 CJV786402:CJV786406 CTR786402:CTR786406 DDN786402:DDN786406 DNJ786402:DNJ786406 DXF786402:DXF786406 EHB786402:EHB786406 EQX786402:EQX786406 FAT786402:FAT786406 FKP786402:FKP786406 FUL786402:FUL786406 GEH786402:GEH786406 GOD786402:GOD786406 GXZ786402:GXZ786406 HHV786402:HHV786406 HRR786402:HRR786406 IBN786402:IBN786406 ILJ786402:ILJ786406 IVF786402:IVF786406 JFB786402:JFB786406 JOX786402:JOX786406 JYT786402:JYT786406 KIP786402:KIP786406 KSL786402:KSL786406 LCH786402:LCH786406 LMD786402:LMD786406 LVZ786402:LVZ786406 MFV786402:MFV786406 MPR786402:MPR786406 MZN786402:MZN786406 NJJ786402:NJJ786406 NTF786402:NTF786406 ODB786402:ODB786406 OMX786402:OMX786406 OWT786402:OWT786406 PGP786402:PGP786406 PQL786402:PQL786406 QAH786402:QAH786406 QKD786402:QKD786406 QTZ786402:QTZ786406 RDV786402:RDV786406 RNR786402:RNR786406 RXN786402:RXN786406 SHJ786402:SHJ786406 SRF786402:SRF786406 TBB786402:TBB786406 TKX786402:TKX786406 TUT786402:TUT786406 UEP786402:UEP786406 UOL786402:UOL786406 UYH786402:UYH786406 VID786402:VID786406 VRZ786402:VRZ786406 WBV786402:WBV786406 WLR786402:WLR786406 WVN786402:WVN786406 F851938:F851942 JB851938:JB851942 SX851938:SX851942 ACT851938:ACT851942 AMP851938:AMP851942 AWL851938:AWL851942 BGH851938:BGH851942 BQD851938:BQD851942 BZZ851938:BZZ851942 CJV851938:CJV851942 CTR851938:CTR851942 DDN851938:DDN851942 DNJ851938:DNJ851942 DXF851938:DXF851942 EHB851938:EHB851942 EQX851938:EQX851942 FAT851938:FAT851942 FKP851938:FKP851942 FUL851938:FUL851942 GEH851938:GEH851942 GOD851938:GOD851942 GXZ851938:GXZ851942 HHV851938:HHV851942 HRR851938:HRR851942 IBN851938:IBN851942 ILJ851938:ILJ851942 IVF851938:IVF851942 JFB851938:JFB851942 JOX851938:JOX851942 JYT851938:JYT851942 KIP851938:KIP851942 KSL851938:KSL851942 LCH851938:LCH851942 LMD851938:LMD851942 LVZ851938:LVZ851942 MFV851938:MFV851942 MPR851938:MPR851942 MZN851938:MZN851942 NJJ851938:NJJ851942 NTF851938:NTF851942 ODB851938:ODB851942 OMX851938:OMX851942 OWT851938:OWT851942 PGP851938:PGP851942 PQL851938:PQL851942 QAH851938:QAH851942 QKD851938:QKD851942 QTZ851938:QTZ851942 RDV851938:RDV851942 RNR851938:RNR851942 RXN851938:RXN851942 SHJ851938:SHJ851942 SRF851938:SRF851942 TBB851938:TBB851942 TKX851938:TKX851942 TUT851938:TUT851942 UEP851938:UEP851942 UOL851938:UOL851942 UYH851938:UYH851942 VID851938:VID851942 VRZ851938:VRZ851942 WBV851938:WBV851942 WLR851938:WLR851942 WVN851938:WVN851942 F917474:F917478 JB917474:JB917478 SX917474:SX917478 ACT917474:ACT917478 AMP917474:AMP917478 AWL917474:AWL917478 BGH917474:BGH917478 BQD917474:BQD917478 BZZ917474:BZZ917478 CJV917474:CJV917478 CTR917474:CTR917478 DDN917474:DDN917478 DNJ917474:DNJ917478 DXF917474:DXF917478 EHB917474:EHB917478 EQX917474:EQX917478 FAT917474:FAT917478 FKP917474:FKP917478 FUL917474:FUL917478 GEH917474:GEH917478 GOD917474:GOD917478 GXZ917474:GXZ917478 HHV917474:HHV917478 HRR917474:HRR917478 IBN917474:IBN917478 ILJ917474:ILJ917478 IVF917474:IVF917478 JFB917474:JFB917478 JOX917474:JOX917478 JYT917474:JYT917478 KIP917474:KIP917478 KSL917474:KSL917478 LCH917474:LCH917478 LMD917474:LMD917478 LVZ917474:LVZ917478 MFV917474:MFV917478 MPR917474:MPR917478 MZN917474:MZN917478 NJJ917474:NJJ917478 NTF917474:NTF917478 ODB917474:ODB917478 OMX917474:OMX917478 OWT917474:OWT917478 PGP917474:PGP917478 PQL917474:PQL917478 QAH917474:QAH917478 QKD917474:QKD917478 QTZ917474:QTZ917478 RDV917474:RDV917478 RNR917474:RNR917478 RXN917474:RXN917478 SHJ917474:SHJ917478 SRF917474:SRF917478 TBB917474:TBB917478 TKX917474:TKX917478 TUT917474:TUT917478 UEP917474:UEP917478 UOL917474:UOL917478 UYH917474:UYH917478 VID917474:VID917478 VRZ917474:VRZ917478 WBV917474:WBV917478 WLR917474:WLR917478 WVN917474:WVN917478 F983010:F983014 JB983010:JB983014 SX983010:SX983014 ACT983010:ACT983014 AMP983010:AMP983014 AWL983010:AWL983014 BGH983010:BGH983014 BQD983010:BQD983014 BZZ983010:BZZ983014 CJV983010:CJV983014 CTR983010:CTR983014 DDN983010:DDN983014 DNJ983010:DNJ983014 DXF983010:DXF983014 EHB983010:EHB983014 EQX983010:EQX983014 FAT983010:FAT983014 FKP983010:FKP983014 FUL983010:FUL983014 GEH983010:GEH983014 GOD983010:GOD983014 GXZ983010:GXZ983014 HHV983010:HHV983014 HRR983010:HRR983014 IBN983010:IBN983014 ILJ983010:ILJ983014 IVF983010:IVF983014 JFB983010:JFB983014 JOX983010:JOX983014 JYT983010:JYT983014 KIP983010:KIP983014 KSL983010:KSL983014 LCH983010:LCH983014 LMD983010:LMD983014 LVZ983010:LVZ983014 MFV983010:MFV983014 MPR983010:MPR983014 MZN983010:MZN983014 NJJ983010:NJJ983014 NTF983010:NTF983014 ODB983010:ODB983014 OMX983010:OMX983014 OWT983010:OWT983014 PGP983010:PGP983014 PQL983010:PQL983014 QAH983010:QAH983014 QKD983010:QKD983014 QTZ983010:QTZ983014 RDV983010:RDV983014 RNR983010:RNR983014 RXN983010:RXN983014 SHJ983010:SHJ983014 SRF983010:SRF983014 TBB983010:TBB983014 TKX983010:TKX983014 TUT983010:TUT983014 UEP983010:UEP983014 UOL983010:UOL983014 UYH983010:UYH983014 VID983010:VID983014 VRZ983010:VRZ983014 WBV983010:WBV983014 WLR983010:WLR983014 SX5:SX11 ACT5:ACT11 AMP5:AMP11 AWL5:AWL11 BGH5:BGH11 BQD5:BQD11 BZZ5:BZZ11 CJV5:CJV11 CTR5:CTR11 DDN5:DDN11 DNJ5:DNJ11 DXF5:DXF11 EHB5:EHB11 EQX5:EQX11 FAT5:FAT11 FKP5:FKP11 FUL5:FUL11 GEH5:GEH11 GOD5:GOD11 GXZ5:GXZ11 HHV5:HHV11 HRR5:HRR11 IBN5:IBN11 ILJ5:ILJ11 IVF5:IVF11 JFB5:JFB11 JOX5:JOX11 JYT5:JYT11 KIP5:KIP11 KSL5:KSL11 LCH5:LCH11 LMD5:LMD11 LVZ5:LVZ11 MFV5:MFV11 MPR5:MPR11 MZN5:MZN11 NJJ5:NJJ11 NTF5:NTF11 ODB5:ODB11 OMX5:OMX11 OWT5:OWT11 PGP5:PGP11 PQL5:PQL11 QAH5:QAH11 QKD5:QKD11 QTZ5:QTZ11 RDV5:RDV11 RNR5:RNR11 RXN5:RXN11 SHJ5:SHJ11 SRF5:SRF11 TBB5:TBB11 TKX5:TKX11 TUT5:TUT11 UEP5:UEP11 UOL5:UOL11 UYH5:UYH11 VID5:VID11 VRZ5:VRZ11 WBV5:WBV11 WLR5:WLR11 WVN5:WVN11 F5:F11 JB5:JB11">
      <formula1>"토건,토목,건축,전문,전기,통신,소방,기타"</formula1>
    </dataValidation>
    <dataValidation type="list" allowBlank="1" showInputMessage="1" showErrorMessage="1" sqref="WVU983010:WVU983014 M65506:M65510 JI65506:JI65510 TE65506:TE65510 ADA65506:ADA65510 AMW65506:AMW65510 AWS65506:AWS65510 BGO65506:BGO65510 BQK65506:BQK65510 CAG65506:CAG65510 CKC65506:CKC65510 CTY65506:CTY65510 DDU65506:DDU65510 DNQ65506:DNQ65510 DXM65506:DXM65510 EHI65506:EHI65510 ERE65506:ERE65510 FBA65506:FBA65510 FKW65506:FKW65510 FUS65506:FUS65510 GEO65506:GEO65510 GOK65506:GOK65510 GYG65506:GYG65510 HIC65506:HIC65510 HRY65506:HRY65510 IBU65506:IBU65510 ILQ65506:ILQ65510 IVM65506:IVM65510 JFI65506:JFI65510 JPE65506:JPE65510 JZA65506:JZA65510 KIW65506:KIW65510 KSS65506:KSS65510 LCO65506:LCO65510 LMK65506:LMK65510 LWG65506:LWG65510 MGC65506:MGC65510 MPY65506:MPY65510 MZU65506:MZU65510 NJQ65506:NJQ65510 NTM65506:NTM65510 ODI65506:ODI65510 ONE65506:ONE65510 OXA65506:OXA65510 PGW65506:PGW65510 PQS65506:PQS65510 QAO65506:QAO65510 QKK65506:QKK65510 QUG65506:QUG65510 REC65506:REC65510 RNY65506:RNY65510 RXU65506:RXU65510 SHQ65506:SHQ65510 SRM65506:SRM65510 TBI65506:TBI65510 TLE65506:TLE65510 TVA65506:TVA65510 UEW65506:UEW65510 UOS65506:UOS65510 UYO65506:UYO65510 VIK65506:VIK65510 VSG65506:VSG65510 WCC65506:WCC65510 WLY65506:WLY65510 WVU65506:WVU65510 M131042:M131046 JI131042:JI131046 TE131042:TE131046 ADA131042:ADA131046 AMW131042:AMW131046 AWS131042:AWS131046 BGO131042:BGO131046 BQK131042:BQK131046 CAG131042:CAG131046 CKC131042:CKC131046 CTY131042:CTY131046 DDU131042:DDU131046 DNQ131042:DNQ131046 DXM131042:DXM131046 EHI131042:EHI131046 ERE131042:ERE131046 FBA131042:FBA131046 FKW131042:FKW131046 FUS131042:FUS131046 GEO131042:GEO131046 GOK131042:GOK131046 GYG131042:GYG131046 HIC131042:HIC131046 HRY131042:HRY131046 IBU131042:IBU131046 ILQ131042:ILQ131046 IVM131042:IVM131046 JFI131042:JFI131046 JPE131042:JPE131046 JZA131042:JZA131046 KIW131042:KIW131046 KSS131042:KSS131046 LCO131042:LCO131046 LMK131042:LMK131046 LWG131042:LWG131046 MGC131042:MGC131046 MPY131042:MPY131046 MZU131042:MZU131046 NJQ131042:NJQ131046 NTM131042:NTM131046 ODI131042:ODI131046 ONE131042:ONE131046 OXA131042:OXA131046 PGW131042:PGW131046 PQS131042:PQS131046 QAO131042:QAO131046 QKK131042:QKK131046 QUG131042:QUG131046 REC131042:REC131046 RNY131042:RNY131046 RXU131042:RXU131046 SHQ131042:SHQ131046 SRM131042:SRM131046 TBI131042:TBI131046 TLE131042:TLE131046 TVA131042:TVA131046 UEW131042:UEW131046 UOS131042:UOS131046 UYO131042:UYO131046 VIK131042:VIK131046 VSG131042:VSG131046 WCC131042:WCC131046 WLY131042:WLY131046 WVU131042:WVU131046 M196578:M196582 JI196578:JI196582 TE196578:TE196582 ADA196578:ADA196582 AMW196578:AMW196582 AWS196578:AWS196582 BGO196578:BGO196582 BQK196578:BQK196582 CAG196578:CAG196582 CKC196578:CKC196582 CTY196578:CTY196582 DDU196578:DDU196582 DNQ196578:DNQ196582 DXM196578:DXM196582 EHI196578:EHI196582 ERE196578:ERE196582 FBA196578:FBA196582 FKW196578:FKW196582 FUS196578:FUS196582 GEO196578:GEO196582 GOK196578:GOK196582 GYG196578:GYG196582 HIC196578:HIC196582 HRY196578:HRY196582 IBU196578:IBU196582 ILQ196578:ILQ196582 IVM196578:IVM196582 JFI196578:JFI196582 JPE196578:JPE196582 JZA196578:JZA196582 KIW196578:KIW196582 KSS196578:KSS196582 LCO196578:LCO196582 LMK196578:LMK196582 LWG196578:LWG196582 MGC196578:MGC196582 MPY196578:MPY196582 MZU196578:MZU196582 NJQ196578:NJQ196582 NTM196578:NTM196582 ODI196578:ODI196582 ONE196578:ONE196582 OXA196578:OXA196582 PGW196578:PGW196582 PQS196578:PQS196582 QAO196578:QAO196582 QKK196578:QKK196582 QUG196578:QUG196582 REC196578:REC196582 RNY196578:RNY196582 RXU196578:RXU196582 SHQ196578:SHQ196582 SRM196578:SRM196582 TBI196578:TBI196582 TLE196578:TLE196582 TVA196578:TVA196582 UEW196578:UEW196582 UOS196578:UOS196582 UYO196578:UYO196582 VIK196578:VIK196582 VSG196578:VSG196582 WCC196578:WCC196582 WLY196578:WLY196582 WVU196578:WVU196582 M262114:M262118 JI262114:JI262118 TE262114:TE262118 ADA262114:ADA262118 AMW262114:AMW262118 AWS262114:AWS262118 BGO262114:BGO262118 BQK262114:BQK262118 CAG262114:CAG262118 CKC262114:CKC262118 CTY262114:CTY262118 DDU262114:DDU262118 DNQ262114:DNQ262118 DXM262114:DXM262118 EHI262114:EHI262118 ERE262114:ERE262118 FBA262114:FBA262118 FKW262114:FKW262118 FUS262114:FUS262118 GEO262114:GEO262118 GOK262114:GOK262118 GYG262114:GYG262118 HIC262114:HIC262118 HRY262114:HRY262118 IBU262114:IBU262118 ILQ262114:ILQ262118 IVM262114:IVM262118 JFI262114:JFI262118 JPE262114:JPE262118 JZA262114:JZA262118 KIW262114:KIW262118 KSS262114:KSS262118 LCO262114:LCO262118 LMK262114:LMK262118 LWG262114:LWG262118 MGC262114:MGC262118 MPY262114:MPY262118 MZU262114:MZU262118 NJQ262114:NJQ262118 NTM262114:NTM262118 ODI262114:ODI262118 ONE262114:ONE262118 OXA262114:OXA262118 PGW262114:PGW262118 PQS262114:PQS262118 QAO262114:QAO262118 QKK262114:QKK262118 QUG262114:QUG262118 REC262114:REC262118 RNY262114:RNY262118 RXU262114:RXU262118 SHQ262114:SHQ262118 SRM262114:SRM262118 TBI262114:TBI262118 TLE262114:TLE262118 TVA262114:TVA262118 UEW262114:UEW262118 UOS262114:UOS262118 UYO262114:UYO262118 VIK262114:VIK262118 VSG262114:VSG262118 WCC262114:WCC262118 WLY262114:WLY262118 WVU262114:WVU262118 M327650:M327654 JI327650:JI327654 TE327650:TE327654 ADA327650:ADA327654 AMW327650:AMW327654 AWS327650:AWS327654 BGO327650:BGO327654 BQK327650:BQK327654 CAG327650:CAG327654 CKC327650:CKC327654 CTY327650:CTY327654 DDU327650:DDU327654 DNQ327650:DNQ327654 DXM327650:DXM327654 EHI327650:EHI327654 ERE327650:ERE327654 FBA327650:FBA327654 FKW327650:FKW327654 FUS327650:FUS327654 GEO327650:GEO327654 GOK327650:GOK327654 GYG327650:GYG327654 HIC327650:HIC327654 HRY327650:HRY327654 IBU327650:IBU327654 ILQ327650:ILQ327654 IVM327650:IVM327654 JFI327650:JFI327654 JPE327650:JPE327654 JZA327650:JZA327654 KIW327650:KIW327654 KSS327650:KSS327654 LCO327650:LCO327654 LMK327650:LMK327654 LWG327650:LWG327654 MGC327650:MGC327654 MPY327650:MPY327654 MZU327650:MZU327654 NJQ327650:NJQ327654 NTM327650:NTM327654 ODI327650:ODI327654 ONE327650:ONE327654 OXA327650:OXA327654 PGW327650:PGW327654 PQS327650:PQS327654 QAO327650:QAO327654 QKK327650:QKK327654 QUG327650:QUG327654 REC327650:REC327654 RNY327650:RNY327654 RXU327650:RXU327654 SHQ327650:SHQ327654 SRM327650:SRM327654 TBI327650:TBI327654 TLE327650:TLE327654 TVA327650:TVA327654 UEW327650:UEW327654 UOS327650:UOS327654 UYO327650:UYO327654 VIK327650:VIK327654 VSG327650:VSG327654 WCC327650:WCC327654 WLY327650:WLY327654 WVU327650:WVU327654 M393186:M393190 JI393186:JI393190 TE393186:TE393190 ADA393186:ADA393190 AMW393186:AMW393190 AWS393186:AWS393190 BGO393186:BGO393190 BQK393186:BQK393190 CAG393186:CAG393190 CKC393186:CKC393190 CTY393186:CTY393190 DDU393186:DDU393190 DNQ393186:DNQ393190 DXM393186:DXM393190 EHI393186:EHI393190 ERE393186:ERE393190 FBA393186:FBA393190 FKW393186:FKW393190 FUS393186:FUS393190 GEO393186:GEO393190 GOK393186:GOK393190 GYG393186:GYG393190 HIC393186:HIC393190 HRY393186:HRY393190 IBU393186:IBU393190 ILQ393186:ILQ393190 IVM393186:IVM393190 JFI393186:JFI393190 JPE393186:JPE393190 JZA393186:JZA393190 KIW393186:KIW393190 KSS393186:KSS393190 LCO393186:LCO393190 LMK393186:LMK393190 LWG393186:LWG393190 MGC393186:MGC393190 MPY393186:MPY393190 MZU393186:MZU393190 NJQ393186:NJQ393190 NTM393186:NTM393190 ODI393186:ODI393190 ONE393186:ONE393190 OXA393186:OXA393190 PGW393186:PGW393190 PQS393186:PQS393190 QAO393186:QAO393190 QKK393186:QKK393190 QUG393186:QUG393190 REC393186:REC393190 RNY393186:RNY393190 RXU393186:RXU393190 SHQ393186:SHQ393190 SRM393186:SRM393190 TBI393186:TBI393190 TLE393186:TLE393190 TVA393186:TVA393190 UEW393186:UEW393190 UOS393186:UOS393190 UYO393186:UYO393190 VIK393186:VIK393190 VSG393186:VSG393190 WCC393186:WCC393190 WLY393186:WLY393190 WVU393186:WVU393190 M458722:M458726 JI458722:JI458726 TE458722:TE458726 ADA458722:ADA458726 AMW458722:AMW458726 AWS458722:AWS458726 BGO458722:BGO458726 BQK458722:BQK458726 CAG458722:CAG458726 CKC458722:CKC458726 CTY458722:CTY458726 DDU458722:DDU458726 DNQ458722:DNQ458726 DXM458722:DXM458726 EHI458722:EHI458726 ERE458722:ERE458726 FBA458722:FBA458726 FKW458722:FKW458726 FUS458722:FUS458726 GEO458722:GEO458726 GOK458722:GOK458726 GYG458722:GYG458726 HIC458722:HIC458726 HRY458722:HRY458726 IBU458722:IBU458726 ILQ458722:ILQ458726 IVM458722:IVM458726 JFI458722:JFI458726 JPE458722:JPE458726 JZA458722:JZA458726 KIW458722:KIW458726 KSS458722:KSS458726 LCO458722:LCO458726 LMK458722:LMK458726 LWG458722:LWG458726 MGC458722:MGC458726 MPY458722:MPY458726 MZU458722:MZU458726 NJQ458722:NJQ458726 NTM458722:NTM458726 ODI458722:ODI458726 ONE458722:ONE458726 OXA458722:OXA458726 PGW458722:PGW458726 PQS458722:PQS458726 QAO458722:QAO458726 QKK458722:QKK458726 QUG458722:QUG458726 REC458722:REC458726 RNY458722:RNY458726 RXU458722:RXU458726 SHQ458722:SHQ458726 SRM458722:SRM458726 TBI458722:TBI458726 TLE458722:TLE458726 TVA458722:TVA458726 UEW458722:UEW458726 UOS458722:UOS458726 UYO458722:UYO458726 VIK458722:VIK458726 VSG458722:VSG458726 WCC458722:WCC458726 WLY458722:WLY458726 WVU458722:WVU458726 M524258:M524262 JI524258:JI524262 TE524258:TE524262 ADA524258:ADA524262 AMW524258:AMW524262 AWS524258:AWS524262 BGO524258:BGO524262 BQK524258:BQK524262 CAG524258:CAG524262 CKC524258:CKC524262 CTY524258:CTY524262 DDU524258:DDU524262 DNQ524258:DNQ524262 DXM524258:DXM524262 EHI524258:EHI524262 ERE524258:ERE524262 FBA524258:FBA524262 FKW524258:FKW524262 FUS524258:FUS524262 GEO524258:GEO524262 GOK524258:GOK524262 GYG524258:GYG524262 HIC524258:HIC524262 HRY524258:HRY524262 IBU524258:IBU524262 ILQ524258:ILQ524262 IVM524258:IVM524262 JFI524258:JFI524262 JPE524258:JPE524262 JZA524258:JZA524262 KIW524258:KIW524262 KSS524258:KSS524262 LCO524258:LCO524262 LMK524258:LMK524262 LWG524258:LWG524262 MGC524258:MGC524262 MPY524258:MPY524262 MZU524258:MZU524262 NJQ524258:NJQ524262 NTM524258:NTM524262 ODI524258:ODI524262 ONE524258:ONE524262 OXA524258:OXA524262 PGW524258:PGW524262 PQS524258:PQS524262 QAO524258:QAO524262 QKK524258:QKK524262 QUG524258:QUG524262 REC524258:REC524262 RNY524258:RNY524262 RXU524258:RXU524262 SHQ524258:SHQ524262 SRM524258:SRM524262 TBI524258:TBI524262 TLE524258:TLE524262 TVA524258:TVA524262 UEW524258:UEW524262 UOS524258:UOS524262 UYO524258:UYO524262 VIK524258:VIK524262 VSG524258:VSG524262 WCC524258:WCC524262 WLY524258:WLY524262 WVU524258:WVU524262 M589794:M589798 JI589794:JI589798 TE589794:TE589798 ADA589794:ADA589798 AMW589794:AMW589798 AWS589794:AWS589798 BGO589794:BGO589798 BQK589794:BQK589798 CAG589794:CAG589798 CKC589794:CKC589798 CTY589794:CTY589798 DDU589794:DDU589798 DNQ589794:DNQ589798 DXM589794:DXM589798 EHI589794:EHI589798 ERE589794:ERE589798 FBA589794:FBA589798 FKW589794:FKW589798 FUS589794:FUS589798 GEO589794:GEO589798 GOK589794:GOK589798 GYG589794:GYG589798 HIC589794:HIC589798 HRY589794:HRY589798 IBU589794:IBU589798 ILQ589794:ILQ589798 IVM589794:IVM589798 JFI589794:JFI589798 JPE589794:JPE589798 JZA589794:JZA589798 KIW589794:KIW589798 KSS589794:KSS589798 LCO589794:LCO589798 LMK589794:LMK589798 LWG589794:LWG589798 MGC589794:MGC589798 MPY589794:MPY589798 MZU589794:MZU589798 NJQ589794:NJQ589798 NTM589794:NTM589798 ODI589794:ODI589798 ONE589794:ONE589798 OXA589794:OXA589798 PGW589794:PGW589798 PQS589794:PQS589798 QAO589794:QAO589798 QKK589794:QKK589798 QUG589794:QUG589798 REC589794:REC589798 RNY589794:RNY589798 RXU589794:RXU589798 SHQ589794:SHQ589798 SRM589794:SRM589798 TBI589794:TBI589798 TLE589794:TLE589798 TVA589794:TVA589798 UEW589794:UEW589798 UOS589794:UOS589798 UYO589794:UYO589798 VIK589794:VIK589798 VSG589794:VSG589798 WCC589794:WCC589798 WLY589794:WLY589798 WVU589794:WVU589798 M655330:M655334 JI655330:JI655334 TE655330:TE655334 ADA655330:ADA655334 AMW655330:AMW655334 AWS655330:AWS655334 BGO655330:BGO655334 BQK655330:BQK655334 CAG655330:CAG655334 CKC655330:CKC655334 CTY655330:CTY655334 DDU655330:DDU655334 DNQ655330:DNQ655334 DXM655330:DXM655334 EHI655330:EHI655334 ERE655330:ERE655334 FBA655330:FBA655334 FKW655330:FKW655334 FUS655330:FUS655334 GEO655330:GEO655334 GOK655330:GOK655334 GYG655330:GYG655334 HIC655330:HIC655334 HRY655330:HRY655334 IBU655330:IBU655334 ILQ655330:ILQ655334 IVM655330:IVM655334 JFI655330:JFI655334 JPE655330:JPE655334 JZA655330:JZA655334 KIW655330:KIW655334 KSS655330:KSS655334 LCO655330:LCO655334 LMK655330:LMK655334 LWG655330:LWG655334 MGC655330:MGC655334 MPY655330:MPY655334 MZU655330:MZU655334 NJQ655330:NJQ655334 NTM655330:NTM655334 ODI655330:ODI655334 ONE655330:ONE655334 OXA655330:OXA655334 PGW655330:PGW655334 PQS655330:PQS655334 QAO655330:QAO655334 QKK655330:QKK655334 QUG655330:QUG655334 REC655330:REC655334 RNY655330:RNY655334 RXU655330:RXU655334 SHQ655330:SHQ655334 SRM655330:SRM655334 TBI655330:TBI655334 TLE655330:TLE655334 TVA655330:TVA655334 UEW655330:UEW655334 UOS655330:UOS655334 UYO655330:UYO655334 VIK655330:VIK655334 VSG655330:VSG655334 WCC655330:WCC655334 WLY655330:WLY655334 WVU655330:WVU655334 M720866:M720870 JI720866:JI720870 TE720866:TE720870 ADA720866:ADA720870 AMW720866:AMW720870 AWS720866:AWS720870 BGO720866:BGO720870 BQK720866:BQK720870 CAG720866:CAG720870 CKC720866:CKC720870 CTY720866:CTY720870 DDU720866:DDU720870 DNQ720866:DNQ720870 DXM720866:DXM720870 EHI720866:EHI720870 ERE720866:ERE720870 FBA720866:FBA720870 FKW720866:FKW720870 FUS720866:FUS720870 GEO720866:GEO720870 GOK720866:GOK720870 GYG720866:GYG720870 HIC720866:HIC720870 HRY720866:HRY720870 IBU720866:IBU720870 ILQ720866:ILQ720870 IVM720866:IVM720870 JFI720866:JFI720870 JPE720866:JPE720870 JZA720866:JZA720870 KIW720866:KIW720870 KSS720866:KSS720870 LCO720866:LCO720870 LMK720866:LMK720870 LWG720866:LWG720870 MGC720866:MGC720870 MPY720866:MPY720870 MZU720866:MZU720870 NJQ720866:NJQ720870 NTM720866:NTM720870 ODI720866:ODI720870 ONE720866:ONE720870 OXA720866:OXA720870 PGW720866:PGW720870 PQS720866:PQS720870 QAO720866:QAO720870 QKK720866:QKK720870 QUG720866:QUG720870 REC720866:REC720870 RNY720866:RNY720870 RXU720866:RXU720870 SHQ720866:SHQ720870 SRM720866:SRM720870 TBI720866:TBI720870 TLE720866:TLE720870 TVA720866:TVA720870 UEW720866:UEW720870 UOS720866:UOS720870 UYO720866:UYO720870 VIK720866:VIK720870 VSG720866:VSG720870 WCC720866:WCC720870 WLY720866:WLY720870 WVU720866:WVU720870 M786402:M786406 JI786402:JI786406 TE786402:TE786406 ADA786402:ADA786406 AMW786402:AMW786406 AWS786402:AWS786406 BGO786402:BGO786406 BQK786402:BQK786406 CAG786402:CAG786406 CKC786402:CKC786406 CTY786402:CTY786406 DDU786402:DDU786406 DNQ786402:DNQ786406 DXM786402:DXM786406 EHI786402:EHI786406 ERE786402:ERE786406 FBA786402:FBA786406 FKW786402:FKW786406 FUS786402:FUS786406 GEO786402:GEO786406 GOK786402:GOK786406 GYG786402:GYG786406 HIC786402:HIC786406 HRY786402:HRY786406 IBU786402:IBU786406 ILQ786402:ILQ786406 IVM786402:IVM786406 JFI786402:JFI786406 JPE786402:JPE786406 JZA786402:JZA786406 KIW786402:KIW786406 KSS786402:KSS786406 LCO786402:LCO786406 LMK786402:LMK786406 LWG786402:LWG786406 MGC786402:MGC786406 MPY786402:MPY786406 MZU786402:MZU786406 NJQ786402:NJQ786406 NTM786402:NTM786406 ODI786402:ODI786406 ONE786402:ONE786406 OXA786402:OXA786406 PGW786402:PGW786406 PQS786402:PQS786406 QAO786402:QAO786406 QKK786402:QKK786406 QUG786402:QUG786406 REC786402:REC786406 RNY786402:RNY786406 RXU786402:RXU786406 SHQ786402:SHQ786406 SRM786402:SRM786406 TBI786402:TBI786406 TLE786402:TLE786406 TVA786402:TVA786406 UEW786402:UEW786406 UOS786402:UOS786406 UYO786402:UYO786406 VIK786402:VIK786406 VSG786402:VSG786406 WCC786402:WCC786406 WLY786402:WLY786406 WVU786402:WVU786406 M851938:M851942 JI851938:JI851942 TE851938:TE851942 ADA851938:ADA851942 AMW851938:AMW851942 AWS851938:AWS851942 BGO851938:BGO851942 BQK851938:BQK851942 CAG851938:CAG851942 CKC851938:CKC851942 CTY851938:CTY851942 DDU851938:DDU851942 DNQ851938:DNQ851942 DXM851938:DXM851942 EHI851938:EHI851942 ERE851938:ERE851942 FBA851938:FBA851942 FKW851938:FKW851942 FUS851938:FUS851942 GEO851938:GEO851942 GOK851938:GOK851942 GYG851938:GYG851942 HIC851938:HIC851942 HRY851938:HRY851942 IBU851938:IBU851942 ILQ851938:ILQ851942 IVM851938:IVM851942 JFI851938:JFI851942 JPE851938:JPE851942 JZA851938:JZA851942 KIW851938:KIW851942 KSS851938:KSS851942 LCO851938:LCO851942 LMK851938:LMK851942 LWG851938:LWG851942 MGC851938:MGC851942 MPY851938:MPY851942 MZU851938:MZU851942 NJQ851938:NJQ851942 NTM851938:NTM851942 ODI851938:ODI851942 ONE851938:ONE851942 OXA851938:OXA851942 PGW851938:PGW851942 PQS851938:PQS851942 QAO851938:QAO851942 QKK851938:QKK851942 QUG851938:QUG851942 REC851938:REC851942 RNY851938:RNY851942 RXU851938:RXU851942 SHQ851938:SHQ851942 SRM851938:SRM851942 TBI851938:TBI851942 TLE851938:TLE851942 TVA851938:TVA851942 UEW851938:UEW851942 UOS851938:UOS851942 UYO851938:UYO851942 VIK851938:VIK851942 VSG851938:VSG851942 WCC851938:WCC851942 WLY851938:WLY851942 WVU851938:WVU851942 M917474:M917478 JI917474:JI917478 TE917474:TE917478 ADA917474:ADA917478 AMW917474:AMW917478 AWS917474:AWS917478 BGO917474:BGO917478 BQK917474:BQK917478 CAG917474:CAG917478 CKC917474:CKC917478 CTY917474:CTY917478 DDU917474:DDU917478 DNQ917474:DNQ917478 DXM917474:DXM917478 EHI917474:EHI917478 ERE917474:ERE917478 FBA917474:FBA917478 FKW917474:FKW917478 FUS917474:FUS917478 GEO917474:GEO917478 GOK917474:GOK917478 GYG917474:GYG917478 HIC917474:HIC917478 HRY917474:HRY917478 IBU917474:IBU917478 ILQ917474:ILQ917478 IVM917474:IVM917478 JFI917474:JFI917478 JPE917474:JPE917478 JZA917474:JZA917478 KIW917474:KIW917478 KSS917474:KSS917478 LCO917474:LCO917478 LMK917474:LMK917478 LWG917474:LWG917478 MGC917474:MGC917478 MPY917474:MPY917478 MZU917474:MZU917478 NJQ917474:NJQ917478 NTM917474:NTM917478 ODI917474:ODI917478 ONE917474:ONE917478 OXA917474:OXA917478 PGW917474:PGW917478 PQS917474:PQS917478 QAO917474:QAO917478 QKK917474:QKK917478 QUG917474:QUG917478 REC917474:REC917478 RNY917474:RNY917478 RXU917474:RXU917478 SHQ917474:SHQ917478 SRM917474:SRM917478 TBI917474:TBI917478 TLE917474:TLE917478 TVA917474:TVA917478 UEW917474:UEW917478 UOS917474:UOS917478 UYO917474:UYO917478 VIK917474:VIK917478 VSG917474:VSG917478 WCC917474:WCC917478 WLY917474:WLY917478 WVU917474:WVU917478 M983010:M983014 JI983010:JI983014 TE983010:TE983014 ADA983010:ADA983014 AMW983010:AMW983014 AWS983010:AWS983014 BGO983010:BGO983014 BQK983010:BQK983014 CAG983010:CAG983014 CKC983010:CKC983014 CTY983010:CTY983014 DDU983010:DDU983014 DNQ983010:DNQ983014 DXM983010:DXM983014 EHI983010:EHI983014 ERE983010:ERE983014 FBA983010:FBA983014 FKW983010:FKW983014 FUS983010:FUS983014 GEO983010:GEO983014 GOK983010:GOK983014 GYG983010:GYG983014 HIC983010:HIC983014 HRY983010:HRY983014 IBU983010:IBU983014 ILQ983010:ILQ983014 IVM983010:IVM983014 JFI983010:JFI983014 JPE983010:JPE983014 JZA983010:JZA983014 KIW983010:KIW983014 KSS983010:KSS983014 LCO983010:LCO983014 LMK983010:LMK983014 LWG983010:LWG983014 MGC983010:MGC983014 MPY983010:MPY983014 MZU983010:MZU983014 NJQ983010:NJQ983014 NTM983010:NTM983014 ODI983010:ODI983014 ONE983010:ONE983014 OXA983010:OXA983014 PGW983010:PGW983014 PQS983010:PQS983014 QAO983010:QAO983014 QKK983010:QKK983014 QUG983010:QUG983014 REC983010:REC983014 RNY983010:RNY983014 RXU983010:RXU983014 SHQ983010:SHQ983014 SRM983010:SRM983014 TBI983010:TBI983014 TLE983010:TLE983014 TVA983010:TVA983014 UEW983010:UEW983014 UOS983010:UOS983014 UYO983010:UYO983014 VIK983010:VIK983014 VSG983010:VSG983014 WCC983010:WCC983014 WLY983010:WLY983014 TE5:TE11 ADA5:ADA11 AMW5:AMW11 AWS5:AWS11 BGO5:BGO11 BQK5:BQK11 CAG5:CAG11 CKC5:CKC11 CTY5:CTY11 DDU5:DDU11 DNQ5:DNQ11 DXM5:DXM11 EHI5:EHI11 ERE5:ERE11 FBA5:FBA11 FKW5:FKW11 FUS5:FUS11 GEO5:GEO11 GOK5:GOK11 GYG5:GYG11 HIC5:HIC11 HRY5:HRY11 IBU5:IBU11 ILQ5:ILQ11 IVM5:IVM11 JFI5:JFI11 JPE5:JPE11 JZA5:JZA11 KIW5:KIW11 KSS5:KSS11 LCO5:LCO11 LMK5:LMK11 LWG5:LWG11 MGC5:MGC11 MPY5:MPY11 MZU5:MZU11 NJQ5:NJQ11 NTM5:NTM11 ODI5:ODI11 ONE5:ONE11 OXA5:OXA11 PGW5:PGW11 PQS5:PQS11 QAO5:QAO11 QKK5:QKK11 QUG5:QUG11 REC5:REC11 RNY5:RNY11 RXU5:RXU11 SHQ5:SHQ11 SRM5:SRM11 TBI5:TBI11 TLE5:TLE11 TVA5:TVA11 UEW5:UEW11 UOS5:UOS11 UYO5:UYO11 VIK5:VIK11 VSG5:VSG11 WCC5:WCC11 WLY5:WLY11 WVU5:WVU11 M5:M11 JI5:JI11">
      <formula1>"전환,미전환"</formula1>
    </dataValidation>
  </dataValidations>
  <pageMargins left="0.75" right="0.75" top="1" bottom="1" header="0.5" footer="0.5"/>
  <pageSetup paperSize="9" scale="48" fitToHeight="0"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N460"/>
  <sheetViews>
    <sheetView zoomScaleNormal="100" workbookViewId="0">
      <selection activeCell="A3" sqref="A3"/>
    </sheetView>
  </sheetViews>
  <sheetFormatPr defaultColWidth="9" defaultRowHeight="16.5"/>
  <cols>
    <col min="1" max="1" width="16.125" style="4" customWidth="1"/>
    <col min="2" max="2" width="13.625" style="4" bestFit="1" customWidth="1"/>
    <col min="3" max="3" width="39.875" style="11" customWidth="1"/>
    <col min="4" max="4" width="16.75" style="189" customWidth="1"/>
    <col min="5" max="5" width="13.875" style="5" customWidth="1"/>
    <col min="6" max="16384" width="9" style="1"/>
  </cols>
  <sheetData>
    <row r="1" spans="1:5" s="46" customFormat="1" ht="28.5" customHeight="1">
      <c r="A1" s="243" t="s">
        <v>104</v>
      </c>
      <c r="B1" s="243"/>
      <c r="C1" s="243"/>
      <c r="D1" s="174"/>
      <c r="E1" s="74"/>
    </row>
    <row r="2" spans="1:5" ht="16.5" customHeight="1">
      <c r="A2" s="2"/>
      <c r="B2" s="3"/>
      <c r="C2" s="204"/>
      <c r="D2" s="175"/>
      <c r="E2" s="3"/>
    </row>
    <row r="3" spans="1:5" ht="27.75" customHeight="1">
      <c r="A3" s="44" t="s">
        <v>0</v>
      </c>
      <c r="B3" s="44" t="s">
        <v>1</v>
      </c>
      <c r="C3" s="176" t="s">
        <v>2</v>
      </c>
      <c r="D3" s="177" t="s">
        <v>108</v>
      </c>
      <c r="E3" s="45" t="s">
        <v>109</v>
      </c>
    </row>
    <row r="4" spans="1:5" s="69" customFormat="1" ht="24" customHeight="1">
      <c r="A4" s="67" t="s">
        <v>234</v>
      </c>
      <c r="B4" s="172">
        <v>44197</v>
      </c>
      <c r="C4" s="169" t="s">
        <v>237</v>
      </c>
      <c r="D4" s="169" t="s">
        <v>238</v>
      </c>
      <c r="E4" s="71">
        <v>150000000</v>
      </c>
    </row>
    <row r="5" spans="1:5" s="69" customFormat="1" ht="24" customHeight="1">
      <c r="A5" s="67" t="s">
        <v>1245</v>
      </c>
      <c r="B5" s="172">
        <v>44197</v>
      </c>
      <c r="C5" s="162" t="s">
        <v>1246</v>
      </c>
      <c r="D5" s="186" t="s">
        <v>1247</v>
      </c>
      <c r="E5" s="170">
        <v>1051440000</v>
      </c>
    </row>
    <row r="6" spans="1:5" s="69" customFormat="1" ht="24" customHeight="1">
      <c r="A6" s="67" t="s">
        <v>1440</v>
      </c>
      <c r="B6" s="172">
        <v>44197</v>
      </c>
      <c r="C6" s="162" t="s">
        <v>2620</v>
      </c>
      <c r="D6" s="162" t="s">
        <v>1441</v>
      </c>
      <c r="E6" s="63">
        <v>84500000</v>
      </c>
    </row>
    <row r="7" spans="1:5" s="69" customFormat="1" ht="24" customHeight="1">
      <c r="A7" s="67" t="s">
        <v>1442</v>
      </c>
      <c r="B7" s="172">
        <v>44197</v>
      </c>
      <c r="C7" s="169" t="s">
        <v>1443</v>
      </c>
      <c r="D7" s="169" t="s">
        <v>1444</v>
      </c>
      <c r="E7" s="71">
        <v>2904000</v>
      </c>
    </row>
    <row r="8" spans="1:5" s="69" customFormat="1" ht="24" customHeight="1">
      <c r="A8" s="67" t="s">
        <v>1784</v>
      </c>
      <c r="B8" s="172">
        <v>44197</v>
      </c>
      <c r="C8" s="162" t="s">
        <v>1785</v>
      </c>
      <c r="D8" s="162" t="s">
        <v>1786</v>
      </c>
      <c r="E8" s="63">
        <v>314160000</v>
      </c>
    </row>
    <row r="9" spans="1:5" s="69" customFormat="1" ht="24" customHeight="1">
      <c r="A9" s="67" t="s">
        <v>1784</v>
      </c>
      <c r="B9" s="172">
        <v>44197</v>
      </c>
      <c r="C9" s="169" t="s">
        <v>1787</v>
      </c>
      <c r="D9" s="169" t="s">
        <v>1788</v>
      </c>
      <c r="E9" s="71">
        <v>362780000</v>
      </c>
    </row>
    <row r="10" spans="1:5" s="69" customFormat="1" ht="24" customHeight="1">
      <c r="A10" s="67" t="s">
        <v>1784</v>
      </c>
      <c r="B10" s="172">
        <v>44197</v>
      </c>
      <c r="C10" s="169" t="s">
        <v>1789</v>
      </c>
      <c r="D10" s="169" t="s">
        <v>1790</v>
      </c>
      <c r="E10" s="71">
        <v>310464000</v>
      </c>
    </row>
    <row r="11" spans="1:5" s="69" customFormat="1" ht="24" customHeight="1">
      <c r="A11" s="67" t="s">
        <v>1784</v>
      </c>
      <c r="B11" s="172">
        <v>44197</v>
      </c>
      <c r="C11" s="162" t="s">
        <v>1791</v>
      </c>
      <c r="D11" s="162" t="s">
        <v>1792</v>
      </c>
      <c r="E11" s="63">
        <v>311850000</v>
      </c>
    </row>
    <row r="12" spans="1:5" s="69" customFormat="1" ht="24" customHeight="1">
      <c r="A12" s="67" t="s">
        <v>1180</v>
      </c>
      <c r="B12" s="172">
        <v>44197</v>
      </c>
      <c r="C12" s="162" t="s">
        <v>1181</v>
      </c>
      <c r="D12" s="162" t="s">
        <v>1182</v>
      </c>
      <c r="E12" s="63">
        <v>8000000</v>
      </c>
    </row>
    <row r="13" spans="1:5" s="69" customFormat="1" ht="24" customHeight="1">
      <c r="A13" s="67" t="s">
        <v>1180</v>
      </c>
      <c r="B13" s="172">
        <v>44197</v>
      </c>
      <c r="C13" s="169" t="s">
        <v>1183</v>
      </c>
      <c r="D13" s="162" t="s">
        <v>1184</v>
      </c>
      <c r="E13" s="71">
        <v>5100000</v>
      </c>
    </row>
    <row r="14" spans="1:5" s="69" customFormat="1" ht="24" customHeight="1">
      <c r="A14" s="67" t="s">
        <v>1185</v>
      </c>
      <c r="B14" s="172">
        <v>44197</v>
      </c>
      <c r="C14" s="169" t="s">
        <v>1186</v>
      </c>
      <c r="D14" s="162" t="s">
        <v>1187</v>
      </c>
      <c r="E14" s="71">
        <v>6400000</v>
      </c>
    </row>
    <row r="15" spans="1:5" s="69" customFormat="1" ht="24" customHeight="1">
      <c r="A15" s="67" t="s">
        <v>1185</v>
      </c>
      <c r="B15" s="172">
        <v>44197</v>
      </c>
      <c r="C15" s="162" t="s">
        <v>1188</v>
      </c>
      <c r="D15" s="162" t="s">
        <v>1189</v>
      </c>
      <c r="E15" s="63">
        <v>6660000</v>
      </c>
    </row>
    <row r="16" spans="1:5" s="69" customFormat="1" ht="24" customHeight="1">
      <c r="A16" s="67" t="s">
        <v>1190</v>
      </c>
      <c r="B16" s="172">
        <v>44197</v>
      </c>
      <c r="C16" s="162" t="s">
        <v>1191</v>
      </c>
      <c r="D16" s="162" t="s">
        <v>1192</v>
      </c>
      <c r="E16" s="71">
        <v>3500000</v>
      </c>
    </row>
    <row r="17" spans="1:5" s="69" customFormat="1" ht="24" customHeight="1">
      <c r="A17" s="67" t="s">
        <v>1190</v>
      </c>
      <c r="B17" s="172">
        <v>44197</v>
      </c>
      <c r="C17" s="169" t="s">
        <v>1193</v>
      </c>
      <c r="D17" s="169" t="s">
        <v>1194</v>
      </c>
      <c r="E17" s="71">
        <v>4300000</v>
      </c>
    </row>
    <row r="18" spans="1:5" s="69" customFormat="1" ht="24" customHeight="1">
      <c r="A18" s="67" t="s">
        <v>162</v>
      </c>
      <c r="B18" s="172">
        <v>44197</v>
      </c>
      <c r="C18" s="162" t="s">
        <v>163</v>
      </c>
      <c r="D18" s="162" t="s">
        <v>165</v>
      </c>
      <c r="E18" s="63">
        <v>4000000</v>
      </c>
    </row>
    <row r="19" spans="1:5" s="69" customFormat="1" ht="24" customHeight="1">
      <c r="A19" s="67" t="s">
        <v>162</v>
      </c>
      <c r="B19" s="172">
        <v>44197</v>
      </c>
      <c r="C19" s="169" t="s">
        <v>166</v>
      </c>
      <c r="D19" s="162" t="s">
        <v>165</v>
      </c>
      <c r="E19" s="71">
        <v>1750000</v>
      </c>
    </row>
    <row r="20" spans="1:5" s="69" customFormat="1" ht="24" customHeight="1">
      <c r="A20" s="67" t="s">
        <v>162</v>
      </c>
      <c r="B20" s="172">
        <v>44197</v>
      </c>
      <c r="C20" s="169" t="s">
        <v>167</v>
      </c>
      <c r="D20" s="162" t="s">
        <v>164</v>
      </c>
      <c r="E20" s="71">
        <v>2000000</v>
      </c>
    </row>
    <row r="21" spans="1:5" s="69" customFormat="1" ht="24" customHeight="1">
      <c r="A21" s="67" t="s">
        <v>642</v>
      </c>
      <c r="B21" s="172">
        <v>44197</v>
      </c>
      <c r="C21" s="162" t="s">
        <v>643</v>
      </c>
      <c r="D21" s="162" t="s">
        <v>644</v>
      </c>
      <c r="E21" s="63">
        <v>108000000</v>
      </c>
    </row>
    <row r="22" spans="1:5" s="69" customFormat="1" ht="24" customHeight="1">
      <c r="A22" s="67" t="s">
        <v>642</v>
      </c>
      <c r="B22" s="172">
        <v>44197</v>
      </c>
      <c r="C22" s="162" t="s">
        <v>645</v>
      </c>
      <c r="D22" s="162" t="s">
        <v>646</v>
      </c>
      <c r="E22" s="63">
        <v>10000000</v>
      </c>
    </row>
    <row r="23" spans="1:5" s="69" customFormat="1" ht="24" customHeight="1">
      <c r="A23" s="67" t="s">
        <v>642</v>
      </c>
      <c r="B23" s="172">
        <v>44197</v>
      </c>
      <c r="C23" s="169" t="s">
        <v>647</v>
      </c>
      <c r="D23" s="169" t="s">
        <v>648</v>
      </c>
      <c r="E23" s="71">
        <v>5000000</v>
      </c>
    </row>
    <row r="24" spans="1:5" s="69" customFormat="1" ht="24" customHeight="1">
      <c r="A24" s="67" t="s">
        <v>649</v>
      </c>
      <c r="B24" s="172">
        <v>44197</v>
      </c>
      <c r="C24" s="162" t="s">
        <v>650</v>
      </c>
      <c r="D24" s="162" t="s">
        <v>651</v>
      </c>
      <c r="E24" s="63">
        <v>10000000</v>
      </c>
    </row>
    <row r="25" spans="1:5" s="69" customFormat="1" ht="24" customHeight="1">
      <c r="A25" s="67" t="s">
        <v>642</v>
      </c>
      <c r="B25" s="172">
        <v>44197</v>
      </c>
      <c r="C25" s="162" t="s">
        <v>652</v>
      </c>
      <c r="D25" s="162" t="s">
        <v>653</v>
      </c>
      <c r="E25" s="63">
        <v>4004000</v>
      </c>
    </row>
    <row r="26" spans="1:5" s="69" customFormat="1" ht="24" customHeight="1">
      <c r="A26" s="67" t="s">
        <v>208</v>
      </c>
      <c r="B26" s="172">
        <v>44197</v>
      </c>
      <c r="C26" s="162" t="s">
        <v>209</v>
      </c>
      <c r="D26" s="162" t="s">
        <v>210</v>
      </c>
      <c r="E26" s="63">
        <v>4000000</v>
      </c>
    </row>
    <row r="27" spans="1:5" s="69" customFormat="1" ht="24" customHeight="1">
      <c r="A27" s="67" t="s">
        <v>208</v>
      </c>
      <c r="B27" s="172">
        <v>44197</v>
      </c>
      <c r="C27" s="169" t="s">
        <v>211</v>
      </c>
      <c r="D27" s="169" t="s">
        <v>212</v>
      </c>
      <c r="E27" s="71">
        <v>9000000</v>
      </c>
    </row>
    <row r="28" spans="1:5" s="69" customFormat="1" ht="24" customHeight="1">
      <c r="A28" s="67" t="s">
        <v>213</v>
      </c>
      <c r="B28" s="172">
        <v>44197</v>
      </c>
      <c r="C28" s="169" t="s">
        <v>214</v>
      </c>
      <c r="D28" s="169" t="s">
        <v>215</v>
      </c>
      <c r="E28" s="71">
        <v>4500000</v>
      </c>
    </row>
    <row r="29" spans="1:5" s="69" customFormat="1" ht="24" customHeight="1">
      <c r="A29" s="67" t="s">
        <v>2025</v>
      </c>
      <c r="B29" s="172">
        <v>44197</v>
      </c>
      <c r="C29" s="162" t="s">
        <v>2026</v>
      </c>
      <c r="D29" s="162" t="s">
        <v>2027</v>
      </c>
      <c r="E29" s="63">
        <v>20000000</v>
      </c>
    </row>
    <row r="30" spans="1:5" s="69" customFormat="1" ht="24" customHeight="1">
      <c r="A30" s="67" t="s">
        <v>2022</v>
      </c>
      <c r="B30" s="172">
        <v>44197</v>
      </c>
      <c r="C30" s="162" t="s">
        <v>2028</v>
      </c>
      <c r="D30" s="162" t="s">
        <v>2029</v>
      </c>
      <c r="E30" s="63">
        <v>120000000</v>
      </c>
    </row>
    <row r="31" spans="1:5" s="69" customFormat="1" ht="24" customHeight="1">
      <c r="A31" s="67" t="s">
        <v>1539</v>
      </c>
      <c r="B31" s="172">
        <v>44197</v>
      </c>
      <c r="C31" s="191" t="s">
        <v>1540</v>
      </c>
      <c r="D31" s="162" t="s">
        <v>1541</v>
      </c>
      <c r="E31" s="63">
        <v>3814000</v>
      </c>
    </row>
    <row r="32" spans="1:5" s="69" customFormat="1" ht="24" customHeight="1">
      <c r="A32" s="67" t="s">
        <v>2066</v>
      </c>
      <c r="B32" s="172">
        <v>44197</v>
      </c>
      <c r="C32" s="162" t="s">
        <v>2067</v>
      </c>
      <c r="D32" s="162" t="s">
        <v>2068</v>
      </c>
      <c r="E32" s="63">
        <v>17000000</v>
      </c>
    </row>
    <row r="33" spans="1:14" s="69" customFormat="1" ht="24" customHeight="1">
      <c r="A33" s="67" t="s">
        <v>1512</v>
      </c>
      <c r="B33" s="172">
        <v>44197</v>
      </c>
      <c r="C33" s="162" t="s">
        <v>1513</v>
      </c>
      <c r="D33" s="162" t="s">
        <v>1514</v>
      </c>
      <c r="E33" s="63">
        <v>436000000</v>
      </c>
      <c r="M33" s="163"/>
      <c r="N33" s="164"/>
    </row>
    <row r="34" spans="1:14" s="69" customFormat="1" ht="24" customHeight="1">
      <c r="A34" s="67" t="s">
        <v>1512</v>
      </c>
      <c r="B34" s="172">
        <v>44197</v>
      </c>
      <c r="C34" s="169" t="s">
        <v>1515</v>
      </c>
      <c r="D34" s="169" t="s">
        <v>2621</v>
      </c>
      <c r="E34" s="71">
        <v>16000000</v>
      </c>
    </row>
    <row r="35" spans="1:14" s="69" customFormat="1" ht="24" customHeight="1">
      <c r="A35" s="67" t="s">
        <v>1512</v>
      </c>
      <c r="B35" s="172">
        <v>44197</v>
      </c>
      <c r="C35" s="169" t="s">
        <v>1516</v>
      </c>
      <c r="D35" s="169" t="s">
        <v>2621</v>
      </c>
      <c r="E35" s="71">
        <v>9000000</v>
      </c>
    </row>
    <row r="36" spans="1:14" s="69" customFormat="1" ht="24" customHeight="1">
      <c r="A36" s="67" t="s">
        <v>1512</v>
      </c>
      <c r="B36" s="68" t="s">
        <v>971</v>
      </c>
      <c r="C36" s="162" t="s">
        <v>1517</v>
      </c>
      <c r="D36" s="162" t="s">
        <v>1518</v>
      </c>
      <c r="E36" s="63">
        <v>10000000</v>
      </c>
    </row>
    <row r="37" spans="1:14" s="69" customFormat="1" ht="24" customHeight="1">
      <c r="A37" s="67" t="s">
        <v>1512</v>
      </c>
      <c r="B37" s="68" t="s">
        <v>971</v>
      </c>
      <c r="C37" s="169" t="s">
        <v>1519</v>
      </c>
      <c r="D37" s="169" t="s">
        <v>1520</v>
      </c>
      <c r="E37" s="71">
        <v>10000000</v>
      </c>
    </row>
    <row r="38" spans="1:14" s="69" customFormat="1" ht="24" customHeight="1">
      <c r="A38" s="67" t="s">
        <v>1512</v>
      </c>
      <c r="B38" s="68" t="s">
        <v>971</v>
      </c>
      <c r="C38" s="169" t="s">
        <v>1521</v>
      </c>
      <c r="D38" s="169" t="s">
        <v>1522</v>
      </c>
      <c r="E38" s="71">
        <v>5000000</v>
      </c>
    </row>
    <row r="39" spans="1:14" s="69" customFormat="1" ht="24" customHeight="1">
      <c r="A39" s="67" t="s">
        <v>234</v>
      </c>
      <c r="B39" s="172">
        <v>44197</v>
      </c>
      <c r="C39" s="162" t="s">
        <v>235</v>
      </c>
      <c r="D39" s="162" t="s">
        <v>236</v>
      </c>
      <c r="E39" s="63">
        <v>650000000</v>
      </c>
    </row>
    <row r="40" spans="1:14" s="69" customFormat="1" ht="24" customHeight="1">
      <c r="A40" s="67" t="s">
        <v>234</v>
      </c>
      <c r="B40" s="172">
        <v>44197</v>
      </c>
      <c r="C40" s="169" t="s">
        <v>239</v>
      </c>
      <c r="D40" s="169" t="s">
        <v>240</v>
      </c>
      <c r="E40" s="71">
        <v>17040000</v>
      </c>
    </row>
    <row r="41" spans="1:14" s="69" customFormat="1" ht="24" customHeight="1">
      <c r="A41" s="67" t="s">
        <v>234</v>
      </c>
      <c r="B41" s="172">
        <v>44197</v>
      </c>
      <c r="C41" s="162" t="s">
        <v>241</v>
      </c>
      <c r="D41" s="162" t="s">
        <v>242</v>
      </c>
      <c r="E41" s="63">
        <v>12240000</v>
      </c>
    </row>
    <row r="42" spans="1:14" s="69" customFormat="1" ht="24" customHeight="1">
      <c r="A42" s="67" t="s">
        <v>234</v>
      </c>
      <c r="B42" s="172">
        <v>44197</v>
      </c>
      <c r="C42" s="169" t="s">
        <v>243</v>
      </c>
      <c r="D42" s="162" t="s">
        <v>244</v>
      </c>
      <c r="E42" s="71">
        <v>24000000</v>
      </c>
    </row>
    <row r="43" spans="1:14" s="69" customFormat="1" ht="24" customHeight="1">
      <c r="A43" s="67" t="s">
        <v>234</v>
      </c>
      <c r="B43" s="172">
        <v>44197</v>
      </c>
      <c r="C43" s="169" t="s">
        <v>245</v>
      </c>
      <c r="D43" s="169" t="s">
        <v>246</v>
      </c>
      <c r="E43" s="71">
        <v>10032000</v>
      </c>
    </row>
    <row r="44" spans="1:14" s="69" customFormat="1" ht="24" customHeight="1">
      <c r="A44" s="67" t="s">
        <v>234</v>
      </c>
      <c r="B44" s="172">
        <v>44197</v>
      </c>
      <c r="C44" s="169" t="s">
        <v>247</v>
      </c>
      <c r="D44" s="169" t="s">
        <v>244</v>
      </c>
      <c r="E44" s="71">
        <v>4668000</v>
      </c>
    </row>
    <row r="45" spans="1:14" s="69" customFormat="1" ht="24" customHeight="1">
      <c r="A45" s="237" t="s">
        <v>234</v>
      </c>
      <c r="B45" s="172">
        <v>44197</v>
      </c>
      <c r="C45" s="169" t="s">
        <v>248</v>
      </c>
      <c r="D45" s="162" t="s">
        <v>244</v>
      </c>
      <c r="E45" s="71">
        <v>1620000</v>
      </c>
    </row>
    <row r="46" spans="1:14" s="69" customFormat="1" ht="24" customHeight="1">
      <c r="A46" s="67" t="s">
        <v>551</v>
      </c>
      <c r="B46" s="172">
        <v>44197</v>
      </c>
      <c r="C46" s="162" t="s">
        <v>552</v>
      </c>
      <c r="D46" s="162" t="s">
        <v>553</v>
      </c>
      <c r="E46" s="63">
        <v>91921000</v>
      </c>
    </row>
    <row r="47" spans="1:14" s="69" customFormat="1" ht="24" customHeight="1">
      <c r="A47" s="67" t="s">
        <v>551</v>
      </c>
      <c r="B47" s="172">
        <v>44197</v>
      </c>
      <c r="C47" s="169" t="s">
        <v>554</v>
      </c>
      <c r="D47" s="169" t="s">
        <v>555</v>
      </c>
      <c r="E47" s="71">
        <v>41652800</v>
      </c>
    </row>
    <row r="48" spans="1:14" s="69" customFormat="1" ht="24" customHeight="1">
      <c r="A48" s="67" t="s">
        <v>551</v>
      </c>
      <c r="B48" s="172">
        <v>44197</v>
      </c>
      <c r="C48" s="162" t="s">
        <v>556</v>
      </c>
      <c r="D48" s="162" t="s">
        <v>557</v>
      </c>
      <c r="E48" s="63">
        <v>20300000</v>
      </c>
    </row>
    <row r="49" spans="1:5" s="69" customFormat="1" ht="24" customHeight="1">
      <c r="A49" s="67" t="s">
        <v>954</v>
      </c>
      <c r="B49" s="172">
        <v>44197</v>
      </c>
      <c r="C49" s="178" t="s">
        <v>972</v>
      </c>
      <c r="D49" s="179" t="s">
        <v>973</v>
      </c>
      <c r="E49" s="63">
        <v>315307330</v>
      </c>
    </row>
    <row r="50" spans="1:5" s="69" customFormat="1" ht="24" customHeight="1">
      <c r="A50" s="67" t="s">
        <v>974</v>
      </c>
      <c r="B50" s="172">
        <v>44197</v>
      </c>
      <c r="C50" s="162" t="s">
        <v>975</v>
      </c>
      <c r="D50" s="162" t="s">
        <v>976</v>
      </c>
      <c r="E50" s="63">
        <v>274560000</v>
      </c>
    </row>
    <row r="51" spans="1:5" s="69" customFormat="1" ht="24" customHeight="1">
      <c r="A51" s="67" t="s">
        <v>974</v>
      </c>
      <c r="B51" s="172">
        <v>44197</v>
      </c>
      <c r="C51" s="169" t="s">
        <v>977</v>
      </c>
      <c r="D51" s="169" t="s">
        <v>978</v>
      </c>
      <c r="E51" s="71">
        <v>36740000</v>
      </c>
    </row>
    <row r="52" spans="1:5" s="69" customFormat="1" ht="24" customHeight="1">
      <c r="A52" s="67" t="s">
        <v>974</v>
      </c>
      <c r="B52" s="172">
        <v>44197</v>
      </c>
      <c r="C52" s="169" t="s">
        <v>979</v>
      </c>
      <c r="D52" s="169" t="s">
        <v>980</v>
      </c>
      <c r="E52" s="71">
        <v>18560000</v>
      </c>
    </row>
    <row r="53" spans="1:5" s="69" customFormat="1" ht="24" customHeight="1">
      <c r="A53" s="67" t="s">
        <v>974</v>
      </c>
      <c r="B53" s="172">
        <v>44197</v>
      </c>
      <c r="C53" s="162" t="s">
        <v>981</v>
      </c>
      <c r="D53" s="162" t="s">
        <v>982</v>
      </c>
      <c r="E53" s="63">
        <v>18156000</v>
      </c>
    </row>
    <row r="54" spans="1:5" s="69" customFormat="1" ht="24" customHeight="1">
      <c r="A54" s="67" t="s">
        <v>974</v>
      </c>
      <c r="B54" s="172">
        <v>44197</v>
      </c>
      <c r="C54" s="169" t="s">
        <v>983</v>
      </c>
      <c r="D54" s="169" t="s">
        <v>984</v>
      </c>
      <c r="E54" s="71">
        <v>6086000</v>
      </c>
    </row>
    <row r="55" spans="1:5" s="69" customFormat="1" ht="24" customHeight="1">
      <c r="A55" s="67" t="s">
        <v>974</v>
      </c>
      <c r="B55" s="172">
        <v>44197</v>
      </c>
      <c r="C55" s="169" t="s">
        <v>985</v>
      </c>
      <c r="D55" s="169" t="s">
        <v>986</v>
      </c>
      <c r="E55" s="71">
        <v>13943000</v>
      </c>
    </row>
    <row r="56" spans="1:5" s="69" customFormat="1" ht="24" customHeight="1">
      <c r="A56" s="67" t="s">
        <v>974</v>
      </c>
      <c r="B56" s="172">
        <v>44197</v>
      </c>
      <c r="C56" s="169" t="s">
        <v>987</v>
      </c>
      <c r="D56" s="169" t="s">
        <v>988</v>
      </c>
      <c r="E56" s="71">
        <v>8793000</v>
      </c>
    </row>
    <row r="57" spans="1:5" s="69" customFormat="1" ht="24" customHeight="1">
      <c r="A57" s="67" t="s">
        <v>954</v>
      </c>
      <c r="B57" s="172">
        <v>44197</v>
      </c>
      <c r="C57" s="162" t="s">
        <v>989</v>
      </c>
      <c r="D57" s="162" t="s">
        <v>990</v>
      </c>
      <c r="E57" s="63">
        <v>98593000</v>
      </c>
    </row>
    <row r="58" spans="1:5" s="69" customFormat="1" ht="24" customHeight="1">
      <c r="A58" s="67" t="s">
        <v>954</v>
      </c>
      <c r="B58" s="172">
        <v>44197</v>
      </c>
      <c r="C58" s="180" t="s">
        <v>991</v>
      </c>
      <c r="D58" s="162" t="s">
        <v>992</v>
      </c>
      <c r="E58" s="165">
        <v>16331819.9</v>
      </c>
    </row>
    <row r="59" spans="1:5" s="69" customFormat="1" ht="24" customHeight="1">
      <c r="A59" s="67" t="s">
        <v>954</v>
      </c>
      <c r="B59" s="172">
        <v>44197</v>
      </c>
      <c r="C59" s="180" t="s">
        <v>993</v>
      </c>
      <c r="D59" s="162" t="s">
        <v>992</v>
      </c>
      <c r="E59" s="166">
        <v>6949545</v>
      </c>
    </row>
    <row r="60" spans="1:5" s="69" customFormat="1" ht="24" customHeight="1">
      <c r="A60" s="67" t="s">
        <v>954</v>
      </c>
      <c r="B60" s="172">
        <v>44197</v>
      </c>
      <c r="C60" s="180" t="s">
        <v>994</v>
      </c>
      <c r="D60" s="162" t="s">
        <v>992</v>
      </c>
      <c r="E60" s="166">
        <v>10752753</v>
      </c>
    </row>
    <row r="61" spans="1:5" s="69" customFormat="1" ht="24" customHeight="1">
      <c r="A61" s="67" t="s">
        <v>954</v>
      </c>
      <c r="B61" s="172">
        <v>44197</v>
      </c>
      <c r="C61" s="180" t="s">
        <v>995</v>
      </c>
      <c r="D61" s="162" t="s">
        <v>992</v>
      </c>
      <c r="E61" s="166">
        <v>10980000</v>
      </c>
    </row>
    <row r="62" spans="1:5" s="69" customFormat="1" ht="24" customHeight="1">
      <c r="A62" s="67" t="s">
        <v>954</v>
      </c>
      <c r="B62" s="172">
        <v>44197</v>
      </c>
      <c r="C62" s="180" t="s">
        <v>996</v>
      </c>
      <c r="D62" s="162" t="s">
        <v>992</v>
      </c>
      <c r="E62" s="165">
        <v>2977700</v>
      </c>
    </row>
    <row r="63" spans="1:5" s="69" customFormat="1" ht="24" customHeight="1">
      <c r="A63" s="67" t="s">
        <v>954</v>
      </c>
      <c r="B63" s="172">
        <v>44197</v>
      </c>
      <c r="C63" s="180" t="s">
        <v>997</v>
      </c>
      <c r="D63" s="162" t="s">
        <v>992</v>
      </c>
      <c r="E63" s="71">
        <v>15005930</v>
      </c>
    </row>
    <row r="64" spans="1:5" s="69" customFormat="1" ht="24" customHeight="1">
      <c r="A64" s="67" t="s">
        <v>954</v>
      </c>
      <c r="B64" s="172">
        <v>44197</v>
      </c>
      <c r="C64" s="180" t="s">
        <v>998</v>
      </c>
      <c r="D64" s="162" t="s">
        <v>992</v>
      </c>
      <c r="E64" s="71">
        <v>8502120</v>
      </c>
    </row>
    <row r="65" spans="1:5" s="69" customFormat="1" ht="24" customHeight="1">
      <c r="A65" s="67" t="s">
        <v>954</v>
      </c>
      <c r="B65" s="172">
        <v>44197</v>
      </c>
      <c r="C65" s="180" t="s">
        <v>999</v>
      </c>
      <c r="D65" s="162" t="s">
        <v>992</v>
      </c>
      <c r="E65" s="165">
        <v>7634270</v>
      </c>
    </row>
    <row r="66" spans="1:5" s="69" customFormat="1" ht="24" customHeight="1">
      <c r="A66" s="67" t="s">
        <v>954</v>
      </c>
      <c r="B66" s="172">
        <v>44197</v>
      </c>
      <c r="C66" s="180" t="s">
        <v>1000</v>
      </c>
      <c r="D66" s="162" t="s">
        <v>992</v>
      </c>
      <c r="E66" s="165">
        <v>8322600</v>
      </c>
    </row>
    <row r="67" spans="1:5" s="69" customFormat="1" ht="24" customHeight="1">
      <c r="A67" s="67" t="s">
        <v>954</v>
      </c>
      <c r="B67" s="172">
        <v>44197</v>
      </c>
      <c r="C67" s="180" t="s">
        <v>1001</v>
      </c>
      <c r="D67" s="162" t="s">
        <v>992</v>
      </c>
      <c r="E67" s="166">
        <v>7810080</v>
      </c>
    </row>
    <row r="68" spans="1:5" s="69" customFormat="1" ht="24" customHeight="1">
      <c r="A68" s="67" t="s">
        <v>954</v>
      </c>
      <c r="B68" s="172">
        <v>44197</v>
      </c>
      <c r="C68" s="180" t="s">
        <v>1002</v>
      </c>
      <c r="D68" s="162" t="s">
        <v>992</v>
      </c>
      <c r="E68" s="165">
        <v>2898000</v>
      </c>
    </row>
    <row r="69" spans="1:5" s="69" customFormat="1" ht="24" customHeight="1">
      <c r="A69" s="67" t="s">
        <v>954</v>
      </c>
      <c r="B69" s="172">
        <v>44197</v>
      </c>
      <c r="C69" s="181" t="s">
        <v>1003</v>
      </c>
      <c r="D69" s="162" t="s">
        <v>992</v>
      </c>
      <c r="E69" s="71">
        <v>5800000</v>
      </c>
    </row>
    <row r="70" spans="1:5" s="69" customFormat="1" ht="24" customHeight="1">
      <c r="A70" s="67" t="s">
        <v>954</v>
      </c>
      <c r="B70" s="172">
        <v>44197</v>
      </c>
      <c r="C70" s="162" t="s">
        <v>1004</v>
      </c>
      <c r="D70" s="162" t="s">
        <v>1005</v>
      </c>
      <c r="E70" s="63">
        <v>6910000</v>
      </c>
    </row>
    <row r="71" spans="1:5" s="69" customFormat="1" ht="24" customHeight="1">
      <c r="A71" s="67" t="s">
        <v>974</v>
      </c>
      <c r="B71" s="172">
        <v>44197</v>
      </c>
      <c r="C71" s="169" t="s">
        <v>1006</v>
      </c>
      <c r="D71" s="169" t="s">
        <v>1007</v>
      </c>
      <c r="E71" s="71">
        <v>7560000</v>
      </c>
    </row>
    <row r="72" spans="1:5" s="69" customFormat="1" ht="24" customHeight="1">
      <c r="A72" s="67" t="s">
        <v>974</v>
      </c>
      <c r="B72" s="172">
        <v>44197</v>
      </c>
      <c r="C72" s="169" t="s">
        <v>1008</v>
      </c>
      <c r="D72" s="169" t="s">
        <v>1009</v>
      </c>
      <c r="E72" s="71">
        <v>5100000</v>
      </c>
    </row>
    <row r="73" spans="1:5" s="69" customFormat="1" ht="24" customHeight="1">
      <c r="A73" s="67" t="s">
        <v>2272</v>
      </c>
      <c r="B73" s="172">
        <v>44197</v>
      </c>
      <c r="C73" s="162" t="s">
        <v>2273</v>
      </c>
      <c r="D73" s="162" t="s">
        <v>2274</v>
      </c>
      <c r="E73" s="63">
        <v>7929000</v>
      </c>
    </row>
    <row r="74" spans="1:5" s="69" customFormat="1" ht="24" customHeight="1">
      <c r="A74" s="67" t="s">
        <v>2272</v>
      </c>
      <c r="B74" s="172">
        <v>44197</v>
      </c>
      <c r="C74" s="169" t="s">
        <v>2275</v>
      </c>
      <c r="D74" s="162" t="s">
        <v>2274</v>
      </c>
      <c r="E74" s="71">
        <v>9850000</v>
      </c>
    </row>
    <row r="75" spans="1:5" s="69" customFormat="1" ht="24" customHeight="1">
      <c r="A75" s="67" t="s">
        <v>2272</v>
      </c>
      <c r="B75" s="172">
        <v>44197</v>
      </c>
      <c r="C75" s="169" t="s">
        <v>2276</v>
      </c>
      <c r="D75" s="162" t="s">
        <v>2274</v>
      </c>
      <c r="E75" s="71">
        <v>8180000</v>
      </c>
    </row>
    <row r="76" spans="1:5" s="69" customFormat="1" ht="24" customHeight="1">
      <c r="A76" s="67" t="s">
        <v>2272</v>
      </c>
      <c r="B76" s="172">
        <v>44197</v>
      </c>
      <c r="C76" s="162" t="s">
        <v>2277</v>
      </c>
      <c r="D76" s="162" t="s">
        <v>2274</v>
      </c>
      <c r="E76" s="63">
        <v>4000000</v>
      </c>
    </row>
    <row r="77" spans="1:5" s="69" customFormat="1" ht="24" customHeight="1">
      <c r="A77" s="67" t="s">
        <v>2272</v>
      </c>
      <c r="B77" s="172">
        <v>44197</v>
      </c>
      <c r="C77" s="169" t="s">
        <v>2278</v>
      </c>
      <c r="D77" s="162" t="s">
        <v>2279</v>
      </c>
      <c r="E77" s="71">
        <v>4000000</v>
      </c>
    </row>
    <row r="78" spans="1:5" s="69" customFormat="1" ht="24" customHeight="1">
      <c r="A78" s="67" t="s">
        <v>2272</v>
      </c>
      <c r="B78" s="172">
        <v>44197</v>
      </c>
      <c r="C78" s="169" t="s">
        <v>2280</v>
      </c>
      <c r="D78" s="162" t="s">
        <v>2279</v>
      </c>
      <c r="E78" s="71">
        <v>3445000</v>
      </c>
    </row>
    <row r="79" spans="1:5" s="69" customFormat="1" ht="24" customHeight="1">
      <c r="A79" s="67" t="s">
        <v>2281</v>
      </c>
      <c r="B79" s="172">
        <v>44197</v>
      </c>
      <c r="C79" s="169" t="s">
        <v>2282</v>
      </c>
      <c r="D79" s="162" t="s">
        <v>2274</v>
      </c>
      <c r="E79" s="71">
        <v>10848000</v>
      </c>
    </row>
    <row r="80" spans="1:5" s="69" customFormat="1" ht="24" customHeight="1">
      <c r="A80" s="67" t="s">
        <v>1988</v>
      </c>
      <c r="B80" s="172">
        <v>44197</v>
      </c>
      <c r="C80" s="169" t="s">
        <v>2001</v>
      </c>
      <c r="D80" s="169" t="s">
        <v>2002</v>
      </c>
      <c r="E80" s="71">
        <v>55000000</v>
      </c>
    </row>
    <row r="81" spans="1:5" s="69" customFormat="1" ht="24" customHeight="1">
      <c r="A81" s="67" t="s">
        <v>1988</v>
      </c>
      <c r="B81" s="172">
        <v>44197</v>
      </c>
      <c r="C81" s="169" t="s">
        <v>2003</v>
      </c>
      <c r="D81" s="169" t="s">
        <v>2004</v>
      </c>
      <c r="E81" s="71">
        <v>6000000</v>
      </c>
    </row>
    <row r="82" spans="1:5" s="69" customFormat="1" ht="24" customHeight="1">
      <c r="A82" s="67" t="s">
        <v>1988</v>
      </c>
      <c r="B82" s="172">
        <v>44197</v>
      </c>
      <c r="C82" s="162" t="s">
        <v>2005</v>
      </c>
      <c r="D82" s="169" t="s">
        <v>2006</v>
      </c>
      <c r="E82" s="63">
        <v>55000000</v>
      </c>
    </row>
    <row r="83" spans="1:5" s="69" customFormat="1" ht="24" customHeight="1">
      <c r="A83" s="67" t="s">
        <v>2007</v>
      </c>
      <c r="B83" s="172">
        <v>44197</v>
      </c>
      <c r="C83" s="169" t="s">
        <v>2008</v>
      </c>
      <c r="D83" s="169" t="s">
        <v>2009</v>
      </c>
      <c r="E83" s="71">
        <v>26000000</v>
      </c>
    </row>
    <row r="84" spans="1:5" s="69" customFormat="1" ht="24" customHeight="1">
      <c r="A84" s="67" t="s">
        <v>1549</v>
      </c>
      <c r="B84" s="172">
        <v>44197</v>
      </c>
      <c r="C84" s="169" t="s">
        <v>1580</v>
      </c>
      <c r="D84" s="169" t="s">
        <v>1581</v>
      </c>
      <c r="E84" s="71">
        <v>6000000</v>
      </c>
    </row>
    <row r="85" spans="1:5" s="69" customFormat="1" ht="24" customHeight="1">
      <c r="A85" s="67" t="s">
        <v>1549</v>
      </c>
      <c r="B85" s="172">
        <v>44197</v>
      </c>
      <c r="C85" s="169" t="s">
        <v>1582</v>
      </c>
      <c r="D85" s="169" t="s">
        <v>1583</v>
      </c>
      <c r="E85" s="71">
        <v>5000000</v>
      </c>
    </row>
    <row r="86" spans="1:5" s="69" customFormat="1" ht="24" customHeight="1">
      <c r="A86" s="67" t="s">
        <v>1544</v>
      </c>
      <c r="B86" s="172">
        <v>44197</v>
      </c>
      <c r="C86" s="169" t="s">
        <v>1584</v>
      </c>
      <c r="D86" s="169" t="s">
        <v>1585</v>
      </c>
      <c r="E86" s="71">
        <v>9000000</v>
      </c>
    </row>
    <row r="87" spans="1:5" s="69" customFormat="1" ht="24" customHeight="1">
      <c r="A87" s="67" t="s">
        <v>1544</v>
      </c>
      <c r="B87" s="172">
        <v>44197</v>
      </c>
      <c r="C87" s="169" t="s">
        <v>1586</v>
      </c>
      <c r="D87" s="169" t="s">
        <v>1587</v>
      </c>
      <c r="E87" s="71">
        <v>22000000</v>
      </c>
    </row>
    <row r="88" spans="1:5" s="69" customFormat="1" ht="24" customHeight="1">
      <c r="A88" s="67" t="s">
        <v>1544</v>
      </c>
      <c r="B88" s="172">
        <v>44197</v>
      </c>
      <c r="C88" s="169" t="s">
        <v>1588</v>
      </c>
      <c r="D88" s="169" t="s">
        <v>1589</v>
      </c>
      <c r="E88" s="71">
        <v>20000000</v>
      </c>
    </row>
    <row r="89" spans="1:5" s="69" customFormat="1" ht="24" customHeight="1">
      <c r="A89" s="67" t="s">
        <v>1544</v>
      </c>
      <c r="B89" s="172">
        <v>44197</v>
      </c>
      <c r="C89" s="169" t="s">
        <v>1590</v>
      </c>
      <c r="D89" s="169" t="s">
        <v>1589</v>
      </c>
      <c r="E89" s="71">
        <v>20000000</v>
      </c>
    </row>
    <row r="90" spans="1:5" s="69" customFormat="1" ht="24" customHeight="1">
      <c r="A90" s="67" t="s">
        <v>1544</v>
      </c>
      <c r="B90" s="172">
        <v>44197</v>
      </c>
      <c r="C90" s="169" t="s">
        <v>1591</v>
      </c>
      <c r="D90" s="169" t="s">
        <v>1592</v>
      </c>
      <c r="E90" s="71">
        <v>12000000</v>
      </c>
    </row>
    <row r="91" spans="1:5" s="69" customFormat="1" ht="24" customHeight="1">
      <c r="A91" s="67" t="s">
        <v>1544</v>
      </c>
      <c r="B91" s="172">
        <v>44197</v>
      </c>
      <c r="C91" s="169" t="s">
        <v>1593</v>
      </c>
      <c r="D91" s="169" t="s">
        <v>1589</v>
      </c>
      <c r="E91" s="71">
        <v>20000000</v>
      </c>
    </row>
    <row r="92" spans="1:5" s="69" customFormat="1" ht="24" customHeight="1">
      <c r="A92" s="67" t="s">
        <v>1544</v>
      </c>
      <c r="B92" s="172">
        <v>44197</v>
      </c>
      <c r="C92" s="169" t="s">
        <v>1594</v>
      </c>
      <c r="D92" s="169" t="s">
        <v>1595</v>
      </c>
      <c r="E92" s="71">
        <v>3500000</v>
      </c>
    </row>
    <row r="93" spans="1:5" s="69" customFormat="1" ht="24" customHeight="1">
      <c r="A93" s="67" t="s">
        <v>1544</v>
      </c>
      <c r="B93" s="172">
        <v>44197</v>
      </c>
      <c r="C93" s="169" t="s">
        <v>1596</v>
      </c>
      <c r="D93" s="169" t="s">
        <v>1597</v>
      </c>
      <c r="E93" s="71">
        <v>4851000</v>
      </c>
    </row>
    <row r="94" spans="1:5" s="69" customFormat="1" ht="24" customHeight="1">
      <c r="A94" s="67" t="s">
        <v>1544</v>
      </c>
      <c r="B94" s="172">
        <v>44197</v>
      </c>
      <c r="C94" s="169" t="s">
        <v>1598</v>
      </c>
      <c r="D94" s="169" t="s">
        <v>1592</v>
      </c>
      <c r="E94" s="71">
        <v>22000000</v>
      </c>
    </row>
    <row r="95" spans="1:5" s="69" customFormat="1" ht="24" customHeight="1">
      <c r="A95" s="67" t="s">
        <v>1544</v>
      </c>
      <c r="B95" s="172">
        <v>44197</v>
      </c>
      <c r="C95" s="169" t="s">
        <v>1599</v>
      </c>
      <c r="D95" s="169" t="s">
        <v>1600</v>
      </c>
      <c r="E95" s="71">
        <v>5000000</v>
      </c>
    </row>
    <row r="96" spans="1:5" s="69" customFormat="1" ht="24" customHeight="1">
      <c r="A96" s="67" t="s">
        <v>1544</v>
      </c>
      <c r="B96" s="172">
        <v>44197</v>
      </c>
      <c r="C96" s="169" t="s">
        <v>1601</v>
      </c>
      <c r="D96" s="169" t="s">
        <v>1602</v>
      </c>
      <c r="E96" s="71">
        <v>2000000</v>
      </c>
    </row>
    <row r="97" spans="1:5" s="69" customFormat="1" ht="24" customHeight="1">
      <c r="A97" s="67" t="s">
        <v>296</v>
      </c>
      <c r="B97" s="172">
        <v>44197</v>
      </c>
      <c r="C97" s="162" t="s">
        <v>299</v>
      </c>
      <c r="D97" s="162" t="s">
        <v>300</v>
      </c>
      <c r="E97" s="63">
        <v>22000000</v>
      </c>
    </row>
    <row r="98" spans="1:5" s="69" customFormat="1" ht="24" customHeight="1">
      <c r="A98" s="67" t="s">
        <v>295</v>
      </c>
      <c r="B98" s="172">
        <v>44197</v>
      </c>
      <c r="C98" s="162" t="s">
        <v>301</v>
      </c>
      <c r="D98" s="162" t="s">
        <v>302</v>
      </c>
      <c r="E98" s="63">
        <v>50000000</v>
      </c>
    </row>
    <row r="99" spans="1:5" s="69" customFormat="1" ht="24" customHeight="1">
      <c r="A99" s="67" t="s">
        <v>421</v>
      </c>
      <c r="B99" s="172">
        <v>44197</v>
      </c>
      <c r="C99" s="169" t="s">
        <v>422</v>
      </c>
      <c r="D99" s="169" t="s">
        <v>423</v>
      </c>
      <c r="E99" s="71">
        <v>15000000</v>
      </c>
    </row>
    <row r="100" spans="1:5" s="69" customFormat="1" ht="24" customHeight="1">
      <c r="A100" s="67" t="s">
        <v>421</v>
      </c>
      <c r="B100" s="172">
        <v>44197</v>
      </c>
      <c r="C100" s="162" t="s">
        <v>426</v>
      </c>
      <c r="D100" s="162" t="s">
        <v>427</v>
      </c>
      <c r="E100" s="63">
        <v>80417000</v>
      </c>
    </row>
    <row r="101" spans="1:5" s="69" customFormat="1" ht="24" customHeight="1">
      <c r="A101" s="67" t="s">
        <v>421</v>
      </c>
      <c r="B101" s="172">
        <v>44197</v>
      </c>
      <c r="C101" s="162" t="s">
        <v>430</v>
      </c>
      <c r="D101" s="162" t="s">
        <v>431</v>
      </c>
      <c r="E101" s="63">
        <v>16800000</v>
      </c>
    </row>
    <row r="102" spans="1:5" s="69" customFormat="1" ht="24" customHeight="1">
      <c r="A102" s="67" t="s">
        <v>420</v>
      </c>
      <c r="B102" s="172">
        <v>44197</v>
      </c>
      <c r="C102" s="169" t="s">
        <v>432</v>
      </c>
      <c r="D102" s="169" t="s">
        <v>433</v>
      </c>
      <c r="E102" s="71">
        <v>20400000</v>
      </c>
    </row>
    <row r="103" spans="1:5" s="69" customFormat="1" ht="24" customHeight="1">
      <c r="A103" s="67" t="s">
        <v>420</v>
      </c>
      <c r="B103" s="172">
        <v>44197</v>
      </c>
      <c r="C103" s="162" t="s">
        <v>434</v>
      </c>
      <c r="D103" s="162" t="s">
        <v>435</v>
      </c>
      <c r="E103" s="63">
        <v>20400000</v>
      </c>
    </row>
    <row r="104" spans="1:5" s="69" customFormat="1" ht="24" customHeight="1">
      <c r="A104" s="67" t="s">
        <v>421</v>
      </c>
      <c r="B104" s="172">
        <v>44197</v>
      </c>
      <c r="C104" s="169" t="s">
        <v>436</v>
      </c>
      <c r="D104" s="169" t="s">
        <v>437</v>
      </c>
      <c r="E104" s="71">
        <v>7000000</v>
      </c>
    </row>
    <row r="105" spans="1:5" s="69" customFormat="1" ht="24" customHeight="1">
      <c r="A105" s="67" t="s">
        <v>421</v>
      </c>
      <c r="B105" s="172">
        <v>44197</v>
      </c>
      <c r="C105" s="169" t="s">
        <v>440</v>
      </c>
      <c r="D105" s="169" t="s">
        <v>441</v>
      </c>
      <c r="E105" s="71">
        <v>5000000</v>
      </c>
    </row>
    <row r="106" spans="1:5" s="69" customFormat="1" ht="24" customHeight="1">
      <c r="A106" s="67" t="s">
        <v>421</v>
      </c>
      <c r="B106" s="172">
        <v>44197</v>
      </c>
      <c r="C106" s="162" t="s">
        <v>444</v>
      </c>
      <c r="D106" s="162" t="s">
        <v>445</v>
      </c>
      <c r="E106" s="63">
        <v>10800000</v>
      </c>
    </row>
    <row r="107" spans="1:5" s="69" customFormat="1" ht="24" customHeight="1">
      <c r="A107" s="67" t="s">
        <v>421</v>
      </c>
      <c r="B107" s="172">
        <v>44197</v>
      </c>
      <c r="C107" s="169" t="s">
        <v>446</v>
      </c>
      <c r="D107" s="169" t="s">
        <v>447</v>
      </c>
      <c r="E107" s="71">
        <v>2400000</v>
      </c>
    </row>
    <row r="108" spans="1:5" s="69" customFormat="1" ht="24" customHeight="1">
      <c r="A108" s="67" t="s">
        <v>421</v>
      </c>
      <c r="B108" s="172">
        <v>44197</v>
      </c>
      <c r="C108" s="162" t="s">
        <v>448</v>
      </c>
      <c r="D108" s="162" t="s">
        <v>449</v>
      </c>
      <c r="E108" s="63">
        <v>36000000</v>
      </c>
    </row>
    <row r="109" spans="1:5" s="69" customFormat="1" ht="24" customHeight="1">
      <c r="A109" s="67" t="s">
        <v>421</v>
      </c>
      <c r="B109" s="172">
        <v>44197</v>
      </c>
      <c r="C109" s="169" t="s">
        <v>450</v>
      </c>
      <c r="D109" s="169" t="s">
        <v>451</v>
      </c>
      <c r="E109" s="71">
        <v>294525000</v>
      </c>
    </row>
    <row r="110" spans="1:5" s="69" customFormat="1" ht="24" customHeight="1">
      <c r="A110" s="67" t="s">
        <v>421</v>
      </c>
      <c r="B110" s="172">
        <v>44197</v>
      </c>
      <c r="C110" s="169" t="s">
        <v>452</v>
      </c>
      <c r="D110" s="169" t="s">
        <v>453</v>
      </c>
      <c r="E110" s="71">
        <v>50000000</v>
      </c>
    </row>
    <row r="111" spans="1:5" s="69" customFormat="1" ht="24" customHeight="1">
      <c r="A111" s="67" t="s">
        <v>420</v>
      </c>
      <c r="B111" s="172">
        <v>44197</v>
      </c>
      <c r="C111" s="169" t="s">
        <v>454</v>
      </c>
      <c r="D111" s="169" t="s">
        <v>455</v>
      </c>
      <c r="E111" s="71">
        <v>21300000</v>
      </c>
    </row>
    <row r="112" spans="1:5" s="69" customFormat="1" ht="24" customHeight="1">
      <c r="A112" s="67" t="s">
        <v>421</v>
      </c>
      <c r="B112" s="172">
        <v>44197</v>
      </c>
      <c r="C112" s="169" t="s">
        <v>456</v>
      </c>
      <c r="D112" s="169" t="s">
        <v>457</v>
      </c>
      <c r="E112" s="71">
        <v>22000000</v>
      </c>
    </row>
    <row r="113" spans="1:5" s="69" customFormat="1" ht="24" customHeight="1">
      <c r="A113" s="67" t="s">
        <v>421</v>
      </c>
      <c r="B113" s="172">
        <v>44197</v>
      </c>
      <c r="C113" s="169" t="s">
        <v>460</v>
      </c>
      <c r="D113" s="182" t="s">
        <v>461</v>
      </c>
      <c r="E113" s="168">
        <v>598400000</v>
      </c>
    </row>
    <row r="114" spans="1:5" s="69" customFormat="1" ht="24" customHeight="1">
      <c r="A114" s="67" t="s">
        <v>278</v>
      </c>
      <c r="B114" s="172">
        <v>44197</v>
      </c>
      <c r="C114" s="162" t="s">
        <v>279</v>
      </c>
      <c r="D114" s="185" t="s">
        <v>280</v>
      </c>
      <c r="E114" s="63" t="s">
        <v>281</v>
      </c>
    </row>
    <row r="115" spans="1:5" s="69" customFormat="1" ht="24" customHeight="1">
      <c r="A115" s="67" t="s">
        <v>817</v>
      </c>
      <c r="B115" s="172">
        <v>44197</v>
      </c>
      <c r="C115" s="162" t="s">
        <v>870</v>
      </c>
      <c r="D115" s="162" t="s">
        <v>871</v>
      </c>
      <c r="E115" s="63">
        <v>930000000</v>
      </c>
    </row>
    <row r="116" spans="1:5" s="69" customFormat="1" ht="24" customHeight="1">
      <c r="A116" s="67" t="s">
        <v>514</v>
      </c>
      <c r="B116" s="172">
        <v>44197</v>
      </c>
      <c r="C116" s="169" t="s">
        <v>872</v>
      </c>
      <c r="D116" s="169" t="s">
        <v>873</v>
      </c>
      <c r="E116" s="71">
        <v>10000000</v>
      </c>
    </row>
    <row r="117" spans="1:5" s="69" customFormat="1" ht="24" customHeight="1">
      <c r="A117" s="67" t="s">
        <v>2049</v>
      </c>
      <c r="B117" s="172">
        <v>44197</v>
      </c>
      <c r="C117" s="162" t="s">
        <v>2050</v>
      </c>
      <c r="D117" s="162" t="s">
        <v>2051</v>
      </c>
      <c r="E117" s="63">
        <v>15000000</v>
      </c>
    </row>
    <row r="118" spans="1:5" s="69" customFormat="1" ht="24" customHeight="1">
      <c r="A118" s="67" t="s">
        <v>2049</v>
      </c>
      <c r="B118" s="172">
        <v>44197</v>
      </c>
      <c r="C118" s="162" t="s">
        <v>2053</v>
      </c>
      <c r="D118" s="162" t="s">
        <v>2054</v>
      </c>
      <c r="E118" s="63">
        <v>700000000</v>
      </c>
    </row>
    <row r="119" spans="1:5" s="69" customFormat="1" ht="24" customHeight="1">
      <c r="A119" s="67" t="s">
        <v>1248</v>
      </c>
      <c r="B119" s="172">
        <v>44197</v>
      </c>
      <c r="C119" s="169" t="s">
        <v>1249</v>
      </c>
      <c r="D119" s="186" t="s">
        <v>1250</v>
      </c>
      <c r="E119" s="171">
        <v>62400000</v>
      </c>
    </row>
    <row r="120" spans="1:5" s="69" customFormat="1" ht="24" customHeight="1">
      <c r="A120" s="67" t="s">
        <v>1251</v>
      </c>
      <c r="B120" s="172">
        <v>44197</v>
      </c>
      <c r="C120" s="169" t="s">
        <v>1252</v>
      </c>
      <c r="D120" s="187" t="s">
        <v>1253</v>
      </c>
      <c r="E120" s="171">
        <v>27600000</v>
      </c>
    </row>
    <row r="121" spans="1:5" s="69" customFormat="1" ht="24" customHeight="1">
      <c r="A121" s="67" t="s">
        <v>1251</v>
      </c>
      <c r="B121" s="172">
        <v>44197</v>
      </c>
      <c r="C121" s="162" t="s">
        <v>1254</v>
      </c>
      <c r="D121" s="186" t="s">
        <v>1255</v>
      </c>
      <c r="E121" s="170">
        <v>99200000</v>
      </c>
    </row>
    <row r="122" spans="1:5" s="69" customFormat="1" ht="24" customHeight="1">
      <c r="A122" s="67" t="s">
        <v>2538</v>
      </c>
      <c r="B122" s="172">
        <v>44197</v>
      </c>
      <c r="C122" s="162" t="s">
        <v>2539</v>
      </c>
      <c r="D122" s="162" t="s">
        <v>2540</v>
      </c>
      <c r="E122" s="63">
        <v>100000000</v>
      </c>
    </row>
    <row r="123" spans="1:5" s="69" customFormat="1" ht="24" customHeight="1">
      <c r="A123" s="67" t="s">
        <v>2030</v>
      </c>
      <c r="B123" s="172">
        <v>44197</v>
      </c>
      <c r="C123" s="162" t="s">
        <v>2031</v>
      </c>
      <c r="D123" s="162" t="s">
        <v>2032</v>
      </c>
      <c r="E123" s="63">
        <v>13000000</v>
      </c>
    </row>
    <row r="124" spans="1:5" s="69" customFormat="1" ht="24" customHeight="1">
      <c r="A124" s="67" t="s">
        <v>2030</v>
      </c>
      <c r="B124" s="172">
        <v>44197</v>
      </c>
      <c r="C124" s="162" t="s">
        <v>2033</v>
      </c>
      <c r="D124" s="169" t="s">
        <v>2034</v>
      </c>
      <c r="E124" s="71">
        <v>45000000</v>
      </c>
    </row>
    <row r="125" spans="1:5" s="69" customFormat="1" ht="24" customHeight="1">
      <c r="A125" s="67" t="s">
        <v>580</v>
      </c>
      <c r="B125" s="172">
        <v>44197</v>
      </c>
      <c r="C125" s="162" t="s">
        <v>581</v>
      </c>
      <c r="D125" s="162" t="s">
        <v>583</v>
      </c>
      <c r="E125" s="63">
        <v>20000000</v>
      </c>
    </row>
    <row r="126" spans="1:5" s="69" customFormat="1" ht="24" customHeight="1">
      <c r="A126" s="67" t="s">
        <v>579</v>
      </c>
      <c r="B126" s="172">
        <v>44197</v>
      </c>
      <c r="C126" s="162" t="s">
        <v>585</v>
      </c>
      <c r="D126" s="162" t="s">
        <v>586</v>
      </c>
      <c r="E126" s="63">
        <v>20000000</v>
      </c>
    </row>
    <row r="127" spans="1:5" s="69" customFormat="1" ht="24" customHeight="1">
      <c r="A127" s="67" t="s">
        <v>1728</v>
      </c>
      <c r="B127" s="172">
        <v>44197</v>
      </c>
      <c r="C127" s="169" t="s">
        <v>1742</v>
      </c>
      <c r="D127" s="169" t="s">
        <v>1743</v>
      </c>
      <c r="E127" s="71">
        <v>600000000</v>
      </c>
    </row>
    <row r="128" spans="1:5" s="69" customFormat="1" ht="24" customHeight="1">
      <c r="A128" s="67" t="s">
        <v>1744</v>
      </c>
      <c r="B128" s="172">
        <v>44197</v>
      </c>
      <c r="C128" s="162" t="s">
        <v>1745</v>
      </c>
      <c r="D128" s="162" t="s">
        <v>1746</v>
      </c>
      <c r="E128" s="63">
        <v>9600000</v>
      </c>
    </row>
    <row r="129" spans="1:5" s="69" customFormat="1" ht="24" customHeight="1">
      <c r="A129" s="67" t="s">
        <v>2237</v>
      </c>
      <c r="B129" s="68" t="s">
        <v>971</v>
      </c>
      <c r="C129" s="162" t="s">
        <v>2238</v>
      </c>
      <c r="D129" s="162" t="s">
        <v>2239</v>
      </c>
      <c r="E129" s="63">
        <v>1050000000</v>
      </c>
    </row>
    <row r="130" spans="1:5" s="69" customFormat="1" ht="24" customHeight="1">
      <c r="A130" s="67" t="s">
        <v>2237</v>
      </c>
      <c r="B130" s="172">
        <v>44197</v>
      </c>
      <c r="C130" s="162" t="s">
        <v>2246</v>
      </c>
      <c r="D130" s="162" t="s">
        <v>2247</v>
      </c>
      <c r="E130" s="63">
        <v>4500000</v>
      </c>
    </row>
    <row r="131" spans="1:5" s="69" customFormat="1" ht="24" customHeight="1">
      <c r="A131" s="67" t="s">
        <v>2237</v>
      </c>
      <c r="B131" s="172">
        <v>44197</v>
      </c>
      <c r="C131" s="169" t="s">
        <v>2248</v>
      </c>
      <c r="D131" s="169" t="s">
        <v>2249</v>
      </c>
      <c r="E131" s="71">
        <v>4950000</v>
      </c>
    </row>
    <row r="132" spans="1:5" s="69" customFormat="1" ht="24" customHeight="1">
      <c r="A132" s="67" t="s">
        <v>2251</v>
      </c>
      <c r="B132" s="172">
        <v>44197</v>
      </c>
      <c r="C132" s="162" t="s">
        <v>2253</v>
      </c>
      <c r="D132" s="162" t="s">
        <v>2255</v>
      </c>
      <c r="E132" s="63">
        <v>20000000</v>
      </c>
    </row>
    <row r="133" spans="1:5" s="69" customFormat="1" ht="24" customHeight="1">
      <c r="A133" s="67" t="s">
        <v>2580</v>
      </c>
      <c r="B133" s="172">
        <v>44197</v>
      </c>
      <c r="C133" s="162" t="s">
        <v>2596</v>
      </c>
      <c r="D133" s="169" t="s">
        <v>2597</v>
      </c>
      <c r="E133" s="63">
        <v>7500000</v>
      </c>
    </row>
    <row r="134" spans="1:5" s="69" customFormat="1" ht="24" customHeight="1">
      <c r="A134" s="67" t="s">
        <v>2604</v>
      </c>
      <c r="B134" s="172">
        <v>44197</v>
      </c>
      <c r="C134" s="162" t="s">
        <v>2607</v>
      </c>
      <c r="D134" s="162" t="s">
        <v>2608</v>
      </c>
      <c r="E134" s="63">
        <v>378420000</v>
      </c>
    </row>
    <row r="135" spans="1:5" s="69" customFormat="1" ht="24" customHeight="1">
      <c r="A135" s="67" t="s">
        <v>2613</v>
      </c>
      <c r="B135" s="172">
        <v>44197</v>
      </c>
      <c r="C135" s="169" t="s">
        <v>2614</v>
      </c>
      <c r="D135" s="169" t="s">
        <v>2621</v>
      </c>
      <c r="E135" s="71">
        <v>26000000</v>
      </c>
    </row>
    <row r="136" spans="1:5" s="69" customFormat="1" ht="24" customHeight="1">
      <c r="A136" s="67" t="s">
        <v>932</v>
      </c>
      <c r="B136" s="172">
        <v>44197</v>
      </c>
      <c r="C136" s="162" t="s">
        <v>941</v>
      </c>
      <c r="D136" s="162" t="s">
        <v>942</v>
      </c>
      <c r="E136" s="63">
        <v>10000000</v>
      </c>
    </row>
    <row r="137" spans="1:5" s="69" customFormat="1" ht="24" customHeight="1">
      <c r="A137" s="67" t="s">
        <v>932</v>
      </c>
      <c r="B137" s="172">
        <v>44197</v>
      </c>
      <c r="C137" s="169" t="s">
        <v>943</v>
      </c>
      <c r="D137" s="169" t="s">
        <v>944</v>
      </c>
      <c r="E137" s="63">
        <v>10000000</v>
      </c>
    </row>
    <row r="138" spans="1:5" s="69" customFormat="1" ht="24" customHeight="1">
      <c r="A138" s="67" t="s">
        <v>1477</v>
      </c>
      <c r="B138" s="172">
        <v>44197</v>
      </c>
      <c r="C138" s="162" t="s">
        <v>1478</v>
      </c>
      <c r="D138" s="162" t="s">
        <v>1479</v>
      </c>
      <c r="E138" s="63">
        <v>120000000</v>
      </c>
    </row>
    <row r="139" spans="1:5" s="69" customFormat="1" ht="24" customHeight="1">
      <c r="A139" s="67" t="s">
        <v>1477</v>
      </c>
      <c r="B139" s="172">
        <v>44197</v>
      </c>
      <c r="C139" s="169" t="s">
        <v>1480</v>
      </c>
      <c r="D139" s="169" t="s">
        <v>1481</v>
      </c>
      <c r="E139" s="71">
        <v>22000000</v>
      </c>
    </row>
    <row r="140" spans="1:5" s="69" customFormat="1" ht="24" customHeight="1">
      <c r="A140" s="67" t="s">
        <v>1477</v>
      </c>
      <c r="B140" s="172">
        <v>44197</v>
      </c>
      <c r="C140" s="162" t="s">
        <v>1485</v>
      </c>
      <c r="D140" s="162" t="s">
        <v>1486</v>
      </c>
      <c r="E140" s="63">
        <v>7000000</v>
      </c>
    </row>
    <row r="141" spans="1:5" s="69" customFormat="1" ht="24" customHeight="1">
      <c r="A141" s="67" t="s">
        <v>1477</v>
      </c>
      <c r="B141" s="172">
        <v>44197</v>
      </c>
      <c r="C141" s="169" t="s">
        <v>1487</v>
      </c>
      <c r="D141" s="169" t="s">
        <v>1488</v>
      </c>
      <c r="E141" s="71">
        <v>10000000</v>
      </c>
    </row>
    <row r="142" spans="1:5" s="69" customFormat="1" ht="24" customHeight="1">
      <c r="A142" s="67" t="s">
        <v>1477</v>
      </c>
      <c r="B142" s="172">
        <v>44197</v>
      </c>
      <c r="C142" s="169" t="s">
        <v>1489</v>
      </c>
      <c r="D142" s="169" t="s">
        <v>1490</v>
      </c>
      <c r="E142" s="71">
        <v>21000000</v>
      </c>
    </row>
    <row r="143" spans="1:5" s="69" customFormat="1" ht="24" customHeight="1">
      <c r="A143" s="67" t="s">
        <v>1477</v>
      </c>
      <c r="B143" s="172">
        <v>44197</v>
      </c>
      <c r="C143" s="169" t="s">
        <v>1491</v>
      </c>
      <c r="D143" s="169" t="s">
        <v>1492</v>
      </c>
      <c r="E143" s="71">
        <v>14000000</v>
      </c>
    </row>
    <row r="144" spans="1:5" s="69" customFormat="1" ht="24" customHeight="1">
      <c r="A144" s="67" t="s">
        <v>1476</v>
      </c>
      <c r="B144" s="172">
        <v>44197</v>
      </c>
      <c r="C144" s="162" t="s">
        <v>1498</v>
      </c>
      <c r="D144" s="162" t="s">
        <v>1499</v>
      </c>
      <c r="E144" s="63">
        <v>35000000</v>
      </c>
    </row>
    <row r="145" spans="1:5" s="69" customFormat="1" ht="24" customHeight="1">
      <c r="A145" s="67" t="s">
        <v>2411</v>
      </c>
      <c r="B145" s="172">
        <v>44197</v>
      </c>
      <c r="C145" s="169" t="s">
        <v>2427</v>
      </c>
      <c r="D145" s="169" t="s">
        <v>2428</v>
      </c>
      <c r="E145" s="168">
        <v>18780000</v>
      </c>
    </row>
    <row r="146" spans="1:5" s="69" customFormat="1" ht="24" customHeight="1">
      <c r="A146" s="67" t="s">
        <v>2411</v>
      </c>
      <c r="B146" s="172">
        <v>44197</v>
      </c>
      <c r="C146" s="169" t="s">
        <v>2429</v>
      </c>
      <c r="D146" s="169" t="s">
        <v>2428</v>
      </c>
      <c r="E146" s="168">
        <v>17750000</v>
      </c>
    </row>
    <row r="147" spans="1:5" s="69" customFormat="1" ht="24" customHeight="1">
      <c r="A147" s="67" t="s">
        <v>2411</v>
      </c>
      <c r="B147" s="172">
        <v>44197</v>
      </c>
      <c r="C147" s="169" t="s">
        <v>2430</v>
      </c>
      <c r="D147" s="169" t="s">
        <v>2428</v>
      </c>
      <c r="E147" s="168">
        <v>14430000</v>
      </c>
    </row>
    <row r="148" spans="1:5" s="69" customFormat="1" ht="24" customHeight="1">
      <c r="A148" s="67" t="s">
        <v>2411</v>
      </c>
      <c r="B148" s="172">
        <v>44197</v>
      </c>
      <c r="C148" s="169" t="s">
        <v>2431</v>
      </c>
      <c r="D148" s="169" t="s">
        <v>2428</v>
      </c>
      <c r="E148" s="168">
        <v>12390000</v>
      </c>
    </row>
    <row r="149" spans="1:5" s="69" customFormat="1" ht="24" customHeight="1">
      <c r="A149" s="67" t="s">
        <v>2411</v>
      </c>
      <c r="B149" s="172">
        <v>44197</v>
      </c>
      <c r="C149" s="169" t="s">
        <v>2432</v>
      </c>
      <c r="D149" s="238" t="s">
        <v>2428</v>
      </c>
      <c r="E149" s="168">
        <v>21170000</v>
      </c>
    </row>
    <row r="150" spans="1:5" s="69" customFormat="1" ht="24" customHeight="1">
      <c r="A150" s="67" t="s">
        <v>2411</v>
      </c>
      <c r="B150" s="172">
        <v>44197</v>
      </c>
      <c r="C150" s="169" t="s">
        <v>2433</v>
      </c>
      <c r="D150" s="169" t="s">
        <v>2428</v>
      </c>
      <c r="E150" s="168">
        <v>15700000</v>
      </c>
    </row>
    <row r="151" spans="1:5" s="69" customFormat="1" ht="24" customHeight="1">
      <c r="A151" s="67" t="s">
        <v>2411</v>
      </c>
      <c r="B151" s="172">
        <v>44197</v>
      </c>
      <c r="C151" s="169" t="s">
        <v>2434</v>
      </c>
      <c r="D151" s="169" t="s">
        <v>2428</v>
      </c>
      <c r="E151" s="168">
        <v>36400000</v>
      </c>
    </row>
    <row r="152" spans="1:5" s="69" customFormat="1" ht="24" customHeight="1">
      <c r="A152" s="67" t="s">
        <v>2411</v>
      </c>
      <c r="B152" s="172">
        <v>44197</v>
      </c>
      <c r="C152" s="169" t="s">
        <v>2435</v>
      </c>
      <c r="D152" s="169" t="s">
        <v>2428</v>
      </c>
      <c r="E152" s="168">
        <v>15400000</v>
      </c>
    </row>
    <row r="153" spans="1:5" s="69" customFormat="1" ht="24" customHeight="1">
      <c r="A153" s="67" t="s">
        <v>2411</v>
      </c>
      <c r="B153" s="172">
        <v>44197</v>
      </c>
      <c r="C153" s="169" t="s">
        <v>2436</v>
      </c>
      <c r="D153" s="169" t="s">
        <v>2428</v>
      </c>
      <c r="E153" s="168">
        <v>11200000</v>
      </c>
    </row>
    <row r="154" spans="1:5" s="69" customFormat="1" ht="24" customHeight="1">
      <c r="A154" s="67" t="s">
        <v>2411</v>
      </c>
      <c r="B154" s="172">
        <v>44197</v>
      </c>
      <c r="C154" s="169" t="s">
        <v>2437</v>
      </c>
      <c r="D154" s="169" t="s">
        <v>2428</v>
      </c>
      <c r="E154" s="168">
        <v>21500000</v>
      </c>
    </row>
    <row r="155" spans="1:5" s="69" customFormat="1" ht="24" customHeight="1">
      <c r="A155" s="67" t="s">
        <v>2438</v>
      </c>
      <c r="B155" s="172">
        <v>44197</v>
      </c>
      <c r="C155" s="162" t="s">
        <v>2439</v>
      </c>
      <c r="D155" s="162" t="s">
        <v>2440</v>
      </c>
      <c r="E155" s="63">
        <v>10000000</v>
      </c>
    </row>
    <row r="156" spans="1:5" s="69" customFormat="1" ht="24" customHeight="1">
      <c r="A156" s="67" t="s">
        <v>2476</v>
      </c>
      <c r="B156" s="172">
        <v>44197</v>
      </c>
      <c r="C156" s="169" t="s">
        <v>2477</v>
      </c>
      <c r="D156" s="162" t="s">
        <v>2478</v>
      </c>
      <c r="E156" s="63">
        <v>43146000</v>
      </c>
    </row>
    <row r="157" spans="1:5" s="69" customFormat="1" ht="24" customHeight="1">
      <c r="A157" s="67" t="s">
        <v>2476</v>
      </c>
      <c r="B157" s="172">
        <v>44197</v>
      </c>
      <c r="C157" s="169" t="s">
        <v>2479</v>
      </c>
      <c r="D157" s="169" t="s">
        <v>2480</v>
      </c>
      <c r="E157" s="71">
        <v>21688000</v>
      </c>
    </row>
    <row r="158" spans="1:5" s="69" customFormat="1" ht="24" customHeight="1">
      <c r="A158" s="67" t="s">
        <v>2481</v>
      </c>
      <c r="B158" s="172">
        <v>44197</v>
      </c>
      <c r="C158" s="162" t="s">
        <v>2482</v>
      </c>
      <c r="D158" s="162" t="s">
        <v>2483</v>
      </c>
      <c r="E158" s="63">
        <v>22000000</v>
      </c>
    </row>
    <row r="159" spans="1:5" s="69" customFormat="1" ht="24" customHeight="1">
      <c r="A159" s="67" t="s">
        <v>2476</v>
      </c>
      <c r="B159" s="172">
        <v>44197</v>
      </c>
      <c r="C159" s="162" t="s">
        <v>2484</v>
      </c>
      <c r="D159" s="162" t="s">
        <v>2485</v>
      </c>
      <c r="E159" s="63">
        <v>22000000</v>
      </c>
    </row>
    <row r="160" spans="1:5" s="69" customFormat="1" ht="24" customHeight="1">
      <c r="A160" s="67" t="s">
        <v>2476</v>
      </c>
      <c r="B160" s="172">
        <v>44197</v>
      </c>
      <c r="C160" s="162" t="s">
        <v>2486</v>
      </c>
      <c r="D160" s="169" t="s">
        <v>2487</v>
      </c>
      <c r="E160" s="71">
        <v>26000000</v>
      </c>
    </row>
    <row r="161" spans="1:5" s="69" customFormat="1" ht="24" customHeight="1">
      <c r="A161" s="67" t="s">
        <v>2476</v>
      </c>
      <c r="B161" s="172">
        <v>44197</v>
      </c>
      <c r="C161" s="169" t="s">
        <v>2488</v>
      </c>
      <c r="D161" s="169" t="s">
        <v>2489</v>
      </c>
      <c r="E161" s="71">
        <v>52572000</v>
      </c>
    </row>
    <row r="162" spans="1:5" s="69" customFormat="1" ht="24" customHeight="1">
      <c r="A162" s="67" t="s">
        <v>1784</v>
      </c>
      <c r="B162" s="172">
        <v>44197</v>
      </c>
      <c r="C162" s="162" t="s">
        <v>1793</v>
      </c>
      <c r="D162" s="162" t="s">
        <v>1794</v>
      </c>
      <c r="E162" s="63">
        <v>5000000</v>
      </c>
    </row>
    <row r="163" spans="1:5" s="69" customFormat="1" ht="24" customHeight="1">
      <c r="A163" s="67" t="s">
        <v>1784</v>
      </c>
      <c r="B163" s="172">
        <v>44197</v>
      </c>
      <c r="C163" s="169" t="s">
        <v>1795</v>
      </c>
      <c r="D163" s="169" t="s">
        <v>1796</v>
      </c>
      <c r="E163" s="71">
        <v>372240150</v>
      </c>
    </row>
    <row r="164" spans="1:5" s="69" customFormat="1" ht="24" customHeight="1">
      <c r="A164" s="67" t="s">
        <v>1931</v>
      </c>
      <c r="B164" s="172">
        <v>44197</v>
      </c>
      <c r="C164" s="169" t="s">
        <v>1932</v>
      </c>
      <c r="D164" s="169" t="s">
        <v>1933</v>
      </c>
      <c r="E164" s="71">
        <v>3000000</v>
      </c>
    </row>
    <row r="165" spans="1:5" s="69" customFormat="1" ht="24" customHeight="1">
      <c r="A165" s="67" t="s">
        <v>1816</v>
      </c>
      <c r="B165" s="172">
        <v>44197</v>
      </c>
      <c r="C165" s="169" t="s">
        <v>1934</v>
      </c>
      <c r="D165" s="169" t="s">
        <v>1933</v>
      </c>
      <c r="E165" s="71">
        <v>9000000</v>
      </c>
    </row>
    <row r="166" spans="1:5" s="69" customFormat="1" ht="24" customHeight="1">
      <c r="A166" s="67" t="s">
        <v>1931</v>
      </c>
      <c r="B166" s="172">
        <v>44197</v>
      </c>
      <c r="C166" s="162" t="s">
        <v>1936</v>
      </c>
      <c r="D166" s="162" t="s">
        <v>1937</v>
      </c>
      <c r="E166" s="63">
        <v>10440000</v>
      </c>
    </row>
    <row r="167" spans="1:5" s="69" customFormat="1" ht="24" customHeight="1">
      <c r="A167" s="67" t="s">
        <v>1931</v>
      </c>
      <c r="B167" s="172">
        <v>44197</v>
      </c>
      <c r="C167" s="169" t="s">
        <v>1938</v>
      </c>
      <c r="D167" s="169" t="s">
        <v>1939</v>
      </c>
      <c r="E167" s="71">
        <v>14400000</v>
      </c>
    </row>
    <row r="168" spans="1:5" s="69" customFormat="1" ht="24" customHeight="1">
      <c r="A168" s="67" t="s">
        <v>1931</v>
      </c>
      <c r="B168" s="172">
        <v>44197</v>
      </c>
      <c r="C168" s="169" t="s">
        <v>1940</v>
      </c>
      <c r="D168" s="169" t="s">
        <v>1941</v>
      </c>
      <c r="E168" s="71">
        <v>5000000</v>
      </c>
    </row>
    <row r="169" spans="1:5" s="69" customFormat="1" ht="24" customHeight="1">
      <c r="A169" s="67" t="s">
        <v>1931</v>
      </c>
      <c r="B169" s="172">
        <v>44197</v>
      </c>
      <c r="C169" s="162" t="s">
        <v>1944</v>
      </c>
      <c r="D169" s="162" t="s">
        <v>1945</v>
      </c>
      <c r="E169" s="63">
        <v>22000000</v>
      </c>
    </row>
    <row r="170" spans="1:5" s="69" customFormat="1" ht="24" customHeight="1">
      <c r="A170" s="67" t="s">
        <v>1931</v>
      </c>
      <c r="B170" s="172">
        <v>44197</v>
      </c>
      <c r="C170" s="169" t="s">
        <v>1946</v>
      </c>
      <c r="D170" s="169" t="s">
        <v>1947</v>
      </c>
      <c r="E170" s="63">
        <v>22000000</v>
      </c>
    </row>
    <row r="171" spans="1:5" s="69" customFormat="1" ht="24" customHeight="1">
      <c r="A171" s="67" t="s">
        <v>1931</v>
      </c>
      <c r="B171" s="172">
        <v>44197</v>
      </c>
      <c r="C171" s="162" t="s">
        <v>1950</v>
      </c>
      <c r="D171" s="169" t="s">
        <v>1933</v>
      </c>
      <c r="E171" s="63">
        <v>20000000</v>
      </c>
    </row>
    <row r="172" spans="1:5" s="69" customFormat="1" ht="24" customHeight="1">
      <c r="A172" s="67" t="s">
        <v>1816</v>
      </c>
      <c r="B172" s="172">
        <v>44197</v>
      </c>
      <c r="C172" s="169" t="s">
        <v>1951</v>
      </c>
      <c r="D172" s="169" t="s">
        <v>1952</v>
      </c>
      <c r="E172" s="71">
        <v>9000000</v>
      </c>
    </row>
    <row r="173" spans="1:5" s="69" customFormat="1" ht="24" customHeight="1">
      <c r="A173" s="67" t="s">
        <v>1816</v>
      </c>
      <c r="B173" s="172">
        <v>44197</v>
      </c>
      <c r="C173" s="162" t="s">
        <v>1954</v>
      </c>
      <c r="D173" s="169" t="s">
        <v>1933</v>
      </c>
      <c r="E173" s="63">
        <v>20000000</v>
      </c>
    </row>
    <row r="174" spans="1:5" s="69" customFormat="1" ht="24" customHeight="1">
      <c r="A174" s="67" t="s">
        <v>1931</v>
      </c>
      <c r="B174" s="172">
        <v>44197</v>
      </c>
      <c r="C174" s="162" t="s">
        <v>1955</v>
      </c>
      <c r="D174" s="169" t="s">
        <v>1933</v>
      </c>
      <c r="E174" s="63">
        <v>10000000</v>
      </c>
    </row>
    <row r="175" spans="1:5" s="69" customFormat="1" ht="24" customHeight="1">
      <c r="A175" s="67" t="s">
        <v>732</v>
      </c>
      <c r="B175" s="172">
        <v>44197</v>
      </c>
      <c r="C175" s="162" t="s">
        <v>762</v>
      </c>
      <c r="D175" s="162" t="s">
        <v>763</v>
      </c>
      <c r="E175" s="63">
        <v>14000000</v>
      </c>
    </row>
    <row r="176" spans="1:5" s="69" customFormat="1" ht="24" customHeight="1">
      <c r="A176" s="67" t="s">
        <v>732</v>
      </c>
      <c r="B176" s="172">
        <v>44197</v>
      </c>
      <c r="C176" s="169" t="s">
        <v>764</v>
      </c>
      <c r="D176" s="162" t="s">
        <v>765</v>
      </c>
      <c r="E176" s="71">
        <v>90000000</v>
      </c>
    </row>
    <row r="177" spans="1:5" s="69" customFormat="1" ht="24" customHeight="1">
      <c r="A177" s="67" t="s">
        <v>766</v>
      </c>
      <c r="B177" s="172">
        <v>44197</v>
      </c>
      <c r="C177" s="162" t="s">
        <v>767</v>
      </c>
      <c r="D177" s="162" t="s">
        <v>768</v>
      </c>
      <c r="E177" s="63">
        <v>40000000</v>
      </c>
    </row>
    <row r="178" spans="1:5" s="69" customFormat="1" ht="24" customHeight="1">
      <c r="A178" s="67" t="s">
        <v>732</v>
      </c>
      <c r="B178" s="172">
        <v>44197</v>
      </c>
      <c r="C178" s="162" t="s">
        <v>769</v>
      </c>
      <c r="D178" s="162" t="s">
        <v>770</v>
      </c>
      <c r="E178" s="71">
        <v>40000000</v>
      </c>
    </row>
    <row r="179" spans="1:5" s="69" customFormat="1" ht="24" customHeight="1">
      <c r="A179" s="67" t="s">
        <v>732</v>
      </c>
      <c r="B179" s="172">
        <v>44197</v>
      </c>
      <c r="C179" s="162" t="s">
        <v>771</v>
      </c>
      <c r="D179" s="169" t="s">
        <v>772</v>
      </c>
      <c r="E179" s="71">
        <v>18000000</v>
      </c>
    </row>
    <row r="180" spans="1:5" s="69" customFormat="1" ht="24" customHeight="1">
      <c r="A180" s="67" t="s">
        <v>732</v>
      </c>
      <c r="B180" s="172">
        <v>44197</v>
      </c>
      <c r="C180" s="162" t="s">
        <v>773</v>
      </c>
      <c r="D180" s="169" t="s">
        <v>774</v>
      </c>
      <c r="E180" s="71">
        <v>18000000</v>
      </c>
    </row>
    <row r="181" spans="1:5" s="69" customFormat="1" ht="24" customHeight="1">
      <c r="A181" s="67" t="s">
        <v>791</v>
      </c>
      <c r="B181" s="172">
        <v>44197</v>
      </c>
      <c r="C181" s="162" t="s">
        <v>792</v>
      </c>
      <c r="D181" s="162" t="s">
        <v>793</v>
      </c>
      <c r="E181" s="63">
        <v>20000000</v>
      </c>
    </row>
    <row r="182" spans="1:5" s="69" customFormat="1" ht="24" customHeight="1">
      <c r="A182" s="67" t="s">
        <v>732</v>
      </c>
      <c r="B182" s="172">
        <v>44197</v>
      </c>
      <c r="C182" s="169" t="s">
        <v>794</v>
      </c>
      <c r="D182" s="169" t="s">
        <v>795</v>
      </c>
      <c r="E182" s="71">
        <v>2640000</v>
      </c>
    </row>
    <row r="183" spans="1:5" s="69" customFormat="1" ht="24" customHeight="1">
      <c r="A183" s="67" t="s">
        <v>799</v>
      </c>
      <c r="B183" s="172">
        <v>44197</v>
      </c>
      <c r="C183" s="169" t="s">
        <v>800</v>
      </c>
      <c r="D183" s="169" t="s">
        <v>801</v>
      </c>
      <c r="E183" s="71">
        <v>9920000</v>
      </c>
    </row>
    <row r="184" spans="1:5" s="69" customFormat="1" ht="24" customHeight="1">
      <c r="A184" s="67" t="s">
        <v>766</v>
      </c>
      <c r="B184" s="172">
        <v>44197</v>
      </c>
      <c r="C184" s="169" t="s">
        <v>802</v>
      </c>
      <c r="D184" s="169" t="s">
        <v>803</v>
      </c>
      <c r="E184" s="71">
        <v>1700000000</v>
      </c>
    </row>
    <row r="185" spans="1:5" s="69" customFormat="1" ht="24" customHeight="1">
      <c r="A185" s="67" t="s">
        <v>766</v>
      </c>
      <c r="B185" s="172">
        <v>44197</v>
      </c>
      <c r="C185" s="162" t="s">
        <v>804</v>
      </c>
      <c r="D185" s="162" t="s">
        <v>805</v>
      </c>
      <c r="E185" s="63">
        <v>35000000</v>
      </c>
    </row>
    <row r="186" spans="1:5" s="69" customFormat="1" ht="24" customHeight="1">
      <c r="A186" s="67" t="s">
        <v>1083</v>
      </c>
      <c r="B186" s="172">
        <v>44197</v>
      </c>
      <c r="C186" s="169" t="s">
        <v>1084</v>
      </c>
      <c r="D186" s="169" t="s">
        <v>1085</v>
      </c>
      <c r="E186" s="71">
        <v>2767490</v>
      </c>
    </row>
    <row r="187" spans="1:5" s="69" customFormat="1" ht="24" customHeight="1">
      <c r="A187" s="67" t="s">
        <v>1195</v>
      </c>
      <c r="B187" s="172">
        <v>44197</v>
      </c>
      <c r="C187" s="169" t="s">
        <v>1196</v>
      </c>
      <c r="D187" s="169" t="s">
        <v>1197</v>
      </c>
      <c r="E187" s="71">
        <v>6816000</v>
      </c>
    </row>
    <row r="188" spans="1:5" s="69" customFormat="1" ht="24" customHeight="1">
      <c r="A188" s="67" t="s">
        <v>1180</v>
      </c>
      <c r="B188" s="172">
        <v>44197</v>
      </c>
      <c r="C188" s="169" t="s">
        <v>1198</v>
      </c>
      <c r="D188" s="169" t="s">
        <v>1199</v>
      </c>
      <c r="E188" s="71">
        <v>22000000</v>
      </c>
    </row>
    <row r="189" spans="1:5" s="69" customFormat="1" ht="24" customHeight="1">
      <c r="A189" s="67" t="s">
        <v>1195</v>
      </c>
      <c r="B189" s="172">
        <v>44197</v>
      </c>
      <c r="C189" s="169" t="s">
        <v>1200</v>
      </c>
      <c r="D189" s="169" t="s">
        <v>1201</v>
      </c>
      <c r="E189" s="71">
        <v>37400000</v>
      </c>
    </row>
    <row r="190" spans="1:5" s="69" customFormat="1" ht="24" customHeight="1">
      <c r="A190" s="67" t="s">
        <v>1273</v>
      </c>
      <c r="B190" s="172">
        <v>44197</v>
      </c>
      <c r="C190" s="162" t="s">
        <v>1405</v>
      </c>
      <c r="D190" s="162" t="s">
        <v>1406</v>
      </c>
      <c r="E190" s="63">
        <v>22000000</v>
      </c>
    </row>
    <row r="191" spans="1:5" s="69" customFormat="1" ht="24" customHeight="1">
      <c r="A191" s="67" t="s">
        <v>1273</v>
      </c>
      <c r="B191" s="172">
        <v>44197</v>
      </c>
      <c r="C191" s="169" t="s">
        <v>1407</v>
      </c>
      <c r="D191" s="162" t="s">
        <v>1406</v>
      </c>
      <c r="E191" s="71">
        <v>20000000</v>
      </c>
    </row>
    <row r="192" spans="1:5" s="69" customFormat="1" ht="24" customHeight="1">
      <c r="A192" s="67" t="s">
        <v>1274</v>
      </c>
      <c r="B192" s="172">
        <v>44197</v>
      </c>
      <c r="C192" s="169" t="s">
        <v>1408</v>
      </c>
      <c r="D192" s="162" t="s">
        <v>1406</v>
      </c>
      <c r="E192" s="63">
        <v>22000000</v>
      </c>
    </row>
    <row r="193" spans="1:5" s="69" customFormat="1" ht="24" customHeight="1">
      <c r="A193" s="67" t="s">
        <v>1273</v>
      </c>
      <c r="B193" s="172">
        <v>44197</v>
      </c>
      <c r="C193" s="162" t="s">
        <v>1409</v>
      </c>
      <c r="D193" s="162" t="s">
        <v>1406</v>
      </c>
      <c r="E193" s="71">
        <v>22000000</v>
      </c>
    </row>
    <row r="194" spans="1:5" s="69" customFormat="1" ht="24" customHeight="1">
      <c r="A194" s="67" t="s">
        <v>1273</v>
      </c>
      <c r="B194" s="172">
        <v>44197</v>
      </c>
      <c r="C194" s="169" t="s">
        <v>1410</v>
      </c>
      <c r="D194" s="162" t="s">
        <v>1406</v>
      </c>
      <c r="E194" s="71">
        <v>100000000</v>
      </c>
    </row>
    <row r="195" spans="1:5" s="69" customFormat="1" ht="24" customHeight="1">
      <c r="A195" s="67" t="s">
        <v>1273</v>
      </c>
      <c r="B195" s="172">
        <v>44197</v>
      </c>
      <c r="C195" s="169" t="s">
        <v>1411</v>
      </c>
      <c r="D195" s="162" t="s">
        <v>1412</v>
      </c>
      <c r="E195" s="71">
        <v>40000000</v>
      </c>
    </row>
    <row r="196" spans="1:5" s="69" customFormat="1" ht="24" customHeight="1">
      <c r="A196" s="67" t="s">
        <v>1274</v>
      </c>
      <c r="B196" s="172">
        <v>44197</v>
      </c>
      <c r="C196" s="169" t="s">
        <v>1413</v>
      </c>
      <c r="D196" s="162" t="s">
        <v>1412</v>
      </c>
      <c r="E196" s="71">
        <v>22000000</v>
      </c>
    </row>
    <row r="197" spans="1:5" s="69" customFormat="1" ht="24" customHeight="1">
      <c r="A197" s="67" t="s">
        <v>1274</v>
      </c>
      <c r="B197" s="172">
        <v>44197</v>
      </c>
      <c r="C197" s="162" t="s">
        <v>1414</v>
      </c>
      <c r="D197" s="162" t="s">
        <v>1415</v>
      </c>
      <c r="E197" s="63">
        <v>40000000</v>
      </c>
    </row>
    <row r="198" spans="1:5" s="69" customFormat="1" ht="24" customHeight="1">
      <c r="A198" s="67" t="s">
        <v>1274</v>
      </c>
      <c r="B198" s="172">
        <v>44197</v>
      </c>
      <c r="C198" s="162" t="s">
        <v>1416</v>
      </c>
      <c r="D198" s="162" t="s">
        <v>1417</v>
      </c>
      <c r="E198" s="63">
        <v>100000000</v>
      </c>
    </row>
    <row r="199" spans="1:5" s="69" customFormat="1" ht="24" customHeight="1">
      <c r="A199" s="67" t="s">
        <v>1418</v>
      </c>
      <c r="B199" s="172">
        <v>44197</v>
      </c>
      <c r="C199" s="162" t="s">
        <v>1419</v>
      </c>
      <c r="D199" s="162" t="s">
        <v>1420</v>
      </c>
      <c r="E199" s="63">
        <v>22000000</v>
      </c>
    </row>
    <row r="200" spans="1:5" s="69" customFormat="1" ht="24" customHeight="1">
      <c r="A200" s="67" t="s">
        <v>1418</v>
      </c>
      <c r="B200" s="172">
        <v>44197</v>
      </c>
      <c r="C200" s="169" t="s">
        <v>1421</v>
      </c>
      <c r="D200" s="169" t="s">
        <v>1422</v>
      </c>
      <c r="E200" s="71">
        <v>70000000</v>
      </c>
    </row>
    <row r="201" spans="1:5" s="69" customFormat="1" ht="24" customHeight="1">
      <c r="A201" s="67" t="s">
        <v>1418</v>
      </c>
      <c r="B201" s="172">
        <v>44197</v>
      </c>
      <c r="C201" s="169" t="s">
        <v>1423</v>
      </c>
      <c r="D201" s="169" t="s">
        <v>1422</v>
      </c>
      <c r="E201" s="71">
        <v>70000000</v>
      </c>
    </row>
    <row r="202" spans="1:5" s="69" customFormat="1" ht="24" customHeight="1">
      <c r="A202" s="67" t="s">
        <v>1418</v>
      </c>
      <c r="B202" s="172">
        <v>44197</v>
      </c>
      <c r="C202" s="169" t="s">
        <v>1424</v>
      </c>
      <c r="D202" s="169" t="s">
        <v>1422</v>
      </c>
      <c r="E202" s="71">
        <v>45000000</v>
      </c>
    </row>
    <row r="203" spans="1:5" s="69" customFormat="1" ht="24" customHeight="1">
      <c r="A203" s="67" t="s">
        <v>1418</v>
      </c>
      <c r="B203" s="172">
        <v>44197</v>
      </c>
      <c r="C203" s="169" t="s">
        <v>1425</v>
      </c>
      <c r="D203" s="169" t="s">
        <v>1422</v>
      </c>
      <c r="E203" s="71">
        <v>45000000</v>
      </c>
    </row>
    <row r="204" spans="1:5" s="69" customFormat="1" ht="24" customHeight="1">
      <c r="A204" s="67" t="s">
        <v>475</v>
      </c>
      <c r="B204" s="172">
        <v>44197</v>
      </c>
      <c r="C204" s="188" t="s">
        <v>503</v>
      </c>
      <c r="D204" s="162" t="s">
        <v>2155</v>
      </c>
      <c r="E204" s="71">
        <v>1500000</v>
      </c>
    </row>
    <row r="205" spans="1:5" s="69" customFormat="1" ht="24" customHeight="1">
      <c r="A205" s="67" t="s">
        <v>475</v>
      </c>
      <c r="B205" s="172">
        <v>44197</v>
      </c>
      <c r="C205" s="169" t="s">
        <v>505</v>
      </c>
      <c r="D205" s="169" t="s">
        <v>2621</v>
      </c>
      <c r="E205" s="71">
        <v>80000000</v>
      </c>
    </row>
    <row r="206" spans="1:5" s="69" customFormat="1" ht="24" customHeight="1">
      <c r="A206" s="67" t="s">
        <v>476</v>
      </c>
      <c r="B206" s="172">
        <v>44197</v>
      </c>
      <c r="C206" s="169" t="s">
        <v>507</v>
      </c>
      <c r="D206" s="169" t="s">
        <v>2621</v>
      </c>
      <c r="E206" s="71">
        <v>550000000</v>
      </c>
    </row>
    <row r="207" spans="1:5" s="69" customFormat="1" ht="24" customHeight="1">
      <c r="A207" s="67" t="s">
        <v>475</v>
      </c>
      <c r="B207" s="172">
        <v>44197</v>
      </c>
      <c r="C207" s="169" t="s">
        <v>508</v>
      </c>
      <c r="D207" s="169" t="s">
        <v>509</v>
      </c>
      <c r="E207" s="71">
        <v>50600000</v>
      </c>
    </row>
    <row r="208" spans="1:5" s="69" customFormat="1" ht="24" customHeight="1">
      <c r="A208" s="67" t="s">
        <v>1695</v>
      </c>
      <c r="B208" s="172">
        <v>44197</v>
      </c>
      <c r="C208" s="162" t="s">
        <v>1696</v>
      </c>
      <c r="D208" s="162" t="s">
        <v>1697</v>
      </c>
      <c r="E208" s="63">
        <v>466000000</v>
      </c>
    </row>
    <row r="209" spans="1:6" s="69" customFormat="1" ht="24" customHeight="1">
      <c r="A209" s="67" t="s">
        <v>2186</v>
      </c>
      <c r="B209" s="172">
        <v>44197</v>
      </c>
      <c r="C209" s="162" t="s">
        <v>2210</v>
      </c>
      <c r="D209" s="162" t="s">
        <v>2211</v>
      </c>
      <c r="E209" s="63">
        <v>22000000</v>
      </c>
    </row>
    <row r="210" spans="1:6" s="69" customFormat="1" ht="24" customHeight="1">
      <c r="A210" s="67" t="s">
        <v>2293</v>
      </c>
      <c r="B210" s="172">
        <v>44197</v>
      </c>
      <c r="C210" s="162" t="s">
        <v>2294</v>
      </c>
      <c r="D210" s="162" t="s">
        <v>2295</v>
      </c>
      <c r="E210" s="63">
        <v>3060000</v>
      </c>
    </row>
    <row r="211" spans="1:6" s="69" customFormat="1" ht="24" customHeight="1">
      <c r="A211" s="67" t="s">
        <v>2293</v>
      </c>
      <c r="B211" s="172">
        <v>44197</v>
      </c>
      <c r="C211" s="169" t="s">
        <v>2296</v>
      </c>
      <c r="D211" s="169" t="s">
        <v>2297</v>
      </c>
      <c r="E211" s="63">
        <v>15615000</v>
      </c>
    </row>
    <row r="212" spans="1:6" s="69" customFormat="1" ht="24" customHeight="1">
      <c r="A212" s="67" t="s">
        <v>2293</v>
      </c>
      <c r="B212" s="172">
        <v>44197</v>
      </c>
      <c r="C212" s="169" t="s">
        <v>2298</v>
      </c>
      <c r="D212" s="169" t="s">
        <v>2299</v>
      </c>
      <c r="E212" s="63">
        <v>2266000</v>
      </c>
    </row>
    <row r="213" spans="1:6" s="69" customFormat="1" ht="24" customHeight="1">
      <c r="A213" s="67" t="s">
        <v>2293</v>
      </c>
      <c r="B213" s="172">
        <v>44197</v>
      </c>
      <c r="C213" s="169" t="s">
        <v>2300</v>
      </c>
      <c r="D213" s="169" t="s">
        <v>2301</v>
      </c>
      <c r="E213" s="71">
        <v>1980000</v>
      </c>
    </row>
    <row r="214" spans="1:6" s="69" customFormat="1" ht="24" customHeight="1">
      <c r="A214" s="67" t="s">
        <v>2293</v>
      </c>
      <c r="B214" s="172">
        <v>44197</v>
      </c>
      <c r="C214" s="169" t="s">
        <v>2302</v>
      </c>
      <c r="D214" s="169" t="s">
        <v>2303</v>
      </c>
      <c r="E214" s="71">
        <v>3600000</v>
      </c>
    </row>
    <row r="215" spans="1:6" s="69" customFormat="1" ht="24" customHeight="1">
      <c r="A215" s="67" t="s">
        <v>2293</v>
      </c>
      <c r="B215" s="172">
        <v>44197</v>
      </c>
      <c r="C215" s="169" t="s">
        <v>2304</v>
      </c>
      <c r="D215" s="169" t="s">
        <v>2305</v>
      </c>
      <c r="E215" s="63">
        <v>4164000</v>
      </c>
    </row>
    <row r="216" spans="1:6" s="69" customFormat="1" ht="24" customHeight="1">
      <c r="A216" s="67" t="s">
        <v>2293</v>
      </c>
      <c r="B216" s="172">
        <v>44197</v>
      </c>
      <c r="C216" s="169" t="s">
        <v>2306</v>
      </c>
      <c r="D216" s="169" t="s">
        <v>2307</v>
      </c>
      <c r="E216" s="63">
        <v>2640000</v>
      </c>
    </row>
    <row r="217" spans="1:6" s="69" customFormat="1" ht="24" customHeight="1">
      <c r="A217" s="67" t="s">
        <v>2293</v>
      </c>
      <c r="B217" s="172">
        <v>44197</v>
      </c>
      <c r="C217" s="169" t="s">
        <v>2308</v>
      </c>
      <c r="D217" s="169" t="s">
        <v>2309</v>
      </c>
      <c r="E217" s="63">
        <v>19434800</v>
      </c>
    </row>
    <row r="218" spans="1:6" s="69" customFormat="1" ht="24" customHeight="1">
      <c r="A218" s="67" t="s">
        <v>2337</v>
      </c>
      <c r="B218" s="172">
        <v>44197</v>
      </c>
      <c r="C218" s="162" t="s">
        <v>2338</v>
      </c>
      <c r="D218" s="162" t="s">
        <v>2339</v>
      </c>
      <c r="E218" s="63">
        <v>22000000</v>
      </c>
    </row>
    <row r="219" spans="1:6" s="69" customFormat="1" ht="24" customHeight="1">
      <c r="A219" s="67" t="s">
        <v>2321</v>
      </c>
      <c r="B219" s="172">
        <v>44197</v>
      </c>
      <c r="C219" s="162" t="s">
        <v>2340</v>
      </c>
      <c r="D219" s="162" t="s">
        <v>2341</v>
      </c>
      <c r="E219" s="63">
        <v>3800000</v>
      </c>
    </row>
    <row r="220" spans="1:6" s="69" customFormat="1" ht="24" customHeight="1">
      <c r="A220" s="67" t="s">
        <v>2342</v>
      </c>
      <c r="B220" s="172">
        <v>44197</v>
      </c>
      <c r="C220" s="169" t="s">
        <v>2343</v>
      </c>
      <c r="D220" s="169" t="s">
        <v>2344</v>
      </c>
      <c r="E220" s="71">
        <v>4012800</v>
      </c>
    </row>
    <row r="221" spans="1:6" s="69" customFormat="1" ht="24" customHeight="1">
      <c r="A221" s="67" t="s">
        <v>2076</v>
      </c>
      <c r="B221" s="172">
        <v>44197</v>
      </c>
      <c r="C221" s="221" t="s">
        <v>2125</v>
      </c>
      <c r="D221" s="162" t="s">
        <v>2155</v>
      </c>
      <c r="E221" s="173">
        <v>8712000</v>
      </c>
      <c r="F221" s="163"/>
    </row>
    <row r="222" spans="1:6" s="69" customFormat="1" ht="24" customHeight="1">
      <c r="A222" s="67" t="s">
        <v>2126</v>
      </c>
      <c r="B222" s="172">
        <v>44197</v>
      </c>
      <c r="C222" s="221" t="s">
        <v>2127</v>
      </c>
      <c r="D222" s="162" t="s">
        <v>2155</v>
      </c>
      <c r="E222" s="173">
        <v>4488000</v>
      </c>
      <c r="F222" s="163"/>
    </row>
    <row r="223" spans="1:6" s="69" customFormat="1" ht="24" customHeight="1">
      <c r="A223" s="67" t="s">
        <v>2076</v>
      </c>
      <c r="B223" s="172">
        <v>44197</v>
      </c>
      <c r="C223" s="221" t="s">
        <v>2128</v>
      </c>
      <c r="D223" s="162" t="s">
        <v>2155</v>
      </c>
      <c r="E223" s="173">
        <v>2640000</v>
      </c>
      <c r="F223" s="163"/>
    </row>
    <row r="224" spans="1:6" s="69" customFormat="1" ht="24" customHeight="1">
      <c r="A224" s="67" t="s">
        <v>1175</v>
      </c>
      <c r="B224" s="68" t="s">
        <v>971</v>
      </c>
      <c r="C224" s="162" t="s">
        <v>1176</v>
      </c>
      <c r="D224" s="162" t="s">
        <v>2155</v>
      </c>
      <c r="E224" s="63">
        <v>2400000</v>
      </c>
    </row>
    <row r="225" spans="1:5" s="69" customFormat="1" ht="24" customHeight="1">
      <c r="A225" s="67" t="s">
        <v>1175</v>
      </c>
      <c r="B225" s="68" t="s">
        <v>971</v>
      </c>
      <c r="C225" s="169" t="s">
        <v>1177</v>
      </c>
      <c r="D225" s="162" t="s">
        <v>2155</v>
      </c>
      <c r="E225" s="71">
        <v>3600000</v>
      </c>
    </row>
    <row r="226" spans="1:5" s="69" customFormat="1" ht="24" customHeight="1">
      <c r="A226" s="67" t="s">
        <v>1175</v>
      </c>
      <c r="B226" s="68" t="s">
        <v>971</v>
      </c>
      <c r="C226" s="169" t="s">
        <v>1178</v>
      </c>
      <c r="D226" s="162" t="s">
        <v>2155</v>
      </c>
      <c r="E226" s="71">
        <v>6442000</v>
      </c>
    </row>
    <row r="227" spans="1:5" s="69" customFormat="1" ht="24" customHeight="1">
      <c r="A227" s="67" t="s">
        <v>1175</v>
      </c>
      <c r="B227" s="68" t="s">
        <v>971</v>
      </c>
      <c r="C227" s="162" t="s">
        <v>1179</v>
      </c>
      <c r="D227" s="162" t="s">
        <v>2155</v>
      </c>
      <c r="E227" s="63">
        <v>2400000</v>
      </c>
    </row>
    <row r="228" spans="1:5" s="69" customFormat="1" ht="24" customHeight="1">
      <c r="A228" s="67" t="s">
        <v>633</v>
      </c>
      <c r="B228" s="68" t="s">
        <v>971</v>
      </c>
      <c r="C228" s="162" t="s">
        <v>634</v>
      </c>
      <c r="D228" s="162" t="s">
        <v>2155</v>
      </c>
      <c r="E228" s="63">
        <v>3240000</v>
      </c>
    </row>
    <row r="229" spans="1:5" s="69" customFormat="1" ht="24" customHeight="1">
      <c r="A229" s="67" t="s">
        <v>635</v>
      </c>
      <c r="B229" s="68" t="s">
        <v>971</v>
      </c>
      <c r="C229" s="169" t="s">
        <v>636</v>
      </c>
      <c r="D229" s="162" t="s">
        <v>2155</v>
      </c>
      <c r="E229" s="71">
        <v>2400000</v>
      </c>
    </row>
    <row r="230" spans="1:5" s="69" customFormat="1" ht="24" customHeight="1">
      <c r="A230" s="67" t="s">
        <v>635</v>
      </c>
      <c r="B230" s="68" t="s">
        <v>971</v>
      </c>
      <c r="C230" s="169" t="s">
        <v>637</v>
      </c>
      <c r="D230" s="162" t="s">
        <v>2155</v>
      </c>
      <c r="E230" s="71">
        <v>1452000</v>
      </c>
    </row>
    <row r="231" spans="1:5" s="69" customFormat="1" ht="24" customHeight="1">
      <c r="A231" s="67" t="s">
        <v>638</v>
      </c>
      <c r="B231" s="68" t="s">
        <v>971</v>
      </c>
      <c r="C231" s="162" t="s">
        <v>639</v>
      </c>
      <c r="D231" s="162" t="s">
        <v>2155</v>
      </c>
      <c r="E231" s="63">
        <v>7329600</v>
      </c>
    </row>
    <row r="232" spans="1:5" s="69" customFormat="1" ht="24" customHeight="1">
      <c r="A232" s="67" t="s">
        <v>633</v>
      </c>
      <c r="B232" s="68" t="s">
        <v>971</v>
      </c>
      <c r="C232" s="169" t="s">
        <v>640</v>
      </c>
      <c r="D232" s="169" t="s">
        <v>2621</v>
      </c>
      <c r="E232" s="71">
        <v>12000000</v>
      </c>
    </row>
    <row r="233" spans="1:5" s="69" customFormat="1" ht="24" customHeight="1">
      <c r="A233" s="67" t="s">
        <v>635</v>
      </c>
      <c r="B233" s="68" t="s">
        <v>971</v>
      </c>
      <c r="C233" s="169" t="s">
        <v>641</v>
      </c>
      <c r="D233" s="162" t="s">
        <v>2155</v>
      </c>
      <c r="E233" s="71">
        <v>1800000</v>
      </c>
    </row>
    <row r="234" spans="1:5" s="69" customFormat="1" ht="24" customHeight="1">
      <c r="A234" s="67" t="s">
        <v>124</v>
      </c>
      <c r="B234" s="172">
        <v>44197</v>
      </c>
      <c r="C234" s="222" t="s">
        <v>125</v>
      </c>
      <c r="D234" s="162" t="s">
        <v>2155</v>
      </c>
      <c r="E234" s="63">
        <v>3000000</v>
      </c>
    </row>
    <row r="235" spans="1:5" s="69" customFormat="1" ht="24" customHeight="1">
      <c r="A235" s="67" t="s">
        <v>123</v>
      </c>
      <c r="B235" s="172">
        <v>44197</v>
      </c>
      <c r="C235" s="222" t="s">
        <v>126</v>
      </c>
      <c r="D235" s="162" t="s">
        <v>2155</v>
      </c>
      <c r="E235" s="71">
        <v>3600000</v>
      </c>
    </row>
    <row r="236" spans="1:5" s="69" customFormat="1" ht="24" customHeight="1">
      <c r="A236" s="67" t="s">
        <v>123</v>
      </c>
      <c r="B236" s="172">
        <v>44197</v>
      </c>
      <c r="C236" s="222" t="s">
        <v>127</v>
      </c>
      <c r="D236" s="162" t="s">
        <v>2155</v>
      </c>
      <c r="E236" s="71">
        <v>8000000</v>
      </c>
    </row>
    <row r="237" spans="1:5" s="69" customFormat="1" ht="24" customHeight="1">
      <c r="A237" s="67" t="s">
        <v>123</v>
      </c>
      <c r="B237" s="172">
        <v>44197</v>
      </c>
      <c r="C237" s="162" t="s">
        <v>128</v>
      </c>
      <c r="D237" s="169" t="s">
        <v>2621</v>
      </c>
      <c r="E237" s="63">
        <v>2400000</v>
      </c>
    </row>
    <row r="238" spans="1:5" s="69" customFormat="1" ht="24" customHeight="1">
      <c r="A238" s="67" t="s">
        <v>349</v>
      </c>
      <c r="B238" s="172">
        <v>44197</v>
      </c>
      <c r="C238" s="162" t="s">
        <v>373</v>
      </c>
      <c r="D238" s="169" t="s">
        <v>374</v>
      </c>
      <c r="E238" s="63">
        <v>4800000</v>
      </c>
    </row>
    <row r="239" spans="1:5" s="69" customFormat="1" ht="24" customHeight="1">
      <c r="A239" s="67" t="s">
        <v>375</v>
      </c>
      <c r="B239" s="172">
        <v>44197</v>
      </c>
      <c r="C239" s="169" t="s">
        <v>376</v>
      </c>
      <c r="D239" s="169" t="s">
        <v>377</v>
      </c>
      <c r="E239" s="71">
        <v>2400000</v>
      </c>
    </row>
    <row r="240" spans="1:5" s="69" customFormat="1" ht="24" customHeight="1">
      <c r="A240" s="67" t="s">
        <v>375</v>
      </c>
      <c r="B240" s="172">
        <v>44197</v>
      </c>
      <c r="C240" s="169" t="s">
        <v>378</v>
      </c>
      <c r="D240" s="169" t="s">
        <v>374</v>
      </c>
      <c r="E240" s="71">
        <v>2400000</v>
      </c>
    </row>
    <row r="241" spans="1:5" s="69" customFormat="1" ht="24" customHeight="1">
      <c r="A241" s="67" t="s">
        <v>349</v>
      </c>
      <c r="B241" s="172">
        <v>44197</v>
      </c>
      <c r="C241" s="162" t="s">
        <v>379</v>
      </c>
      <c r="D241" s="169" t="s">
        <v>377</v>
      </c>
      <c r="E241" s="63">
        <v>7200000</v>
      </c>
    </row>
    <row r="242" spans="1:5" s="69" customFormat="1" ht="24" customHeight="1">
      <c r="A242" s="67" t="s">
        <v>349</v>
      </c>
      <c r="B242" s="172">
        <v>44197</v>
      </c>
      <c r="C242" s="169" t="s">
        <v>380</v>
      </c>
      <c r="D242" s="169" t="s">
        <v>381</v>
      </c>
      <c r="E242" s="71">
        <v>2400000</v>
      </c>
    </row>
    <row r="243" spans="1:5" s="69" customFormat="1" ht="24" customHeight="1">
      <c r="A243" s="67" t="s">
        <v>349</v>
      </c>
      <c r="B243" s="172">
        <v>44197</v>
      </c>
      <c r="C243" s="169" t="s">
        <v>382</v>
      </c>
      <c r="D243" s="169" t="s">
        <v>377</v>
      </c>
      <c r="E243" s="71">
        <v>13000000</v>
      </c>
    </row>
    <row r="244" spans="1:5" s="69" customFormat="1" ht="24" customHeight="1">
      <c r="A244" s="67" t="s">
        <v>349</v>
      </c>
      <c r="B244" s="172">
        <v>44197</v>
      </c>
      <c r="C244" s="169" t="s">
        <v>383</v>
      </c>
      <c r="D244" s="169" t="s">
        <v>377</v>
      </c>
      <c r="E244" s="71">
        <v>3000000</v>
      </c>
    </row>
    <row r="245" spans="1:5" s="69" customFormat="1" ht="24" customHeight="1">
      <c r="A245" s="67" t="s">
        <v>349</v>
      </c>
      <c r="B245" s="172">
        <v>44197</v>
      </c>
      <c r="C245" s="169" t="s">
        <v>384</v>
      </c>
      <c r="D245" s="169" t="s">
        <v>377</v>
      </c>
      <c r="E245" s="71">
        <v>1800000</v>
      </c>
    </row>
    <row r="246" spans="1:5" s="69" customFormat="1" ht="24" customHeight="1">
      <c r="A246" s="67" t="s">
        <v>2130</v>
      </c>
      <c r="B246" s="172">
        <v>44197</v>
      </c>
      <c r="C246" s="162" t="s">
        <v>2154</v>
      </c>
      <c r="D246" s="162" t="s">
        <v>2155</v>
      </c>
      <c r="E246" s="63">
        <v>2364000</v>
      </c>
    </row>
    <row r="247" spans="1:5" s="69" customFormat="1" ht="24" customHeight="1">
      <c r="A247" s="67" t="s">
        <v>2130</v>
      </c>
      <c r="B247" s="172">
        <v>44197</v>
      </c>
      <c r="C247" s="169" t="s">
        <v>2156</v>
      </c>
      <c r="D247" s="162" t="s">
        <v>2155</v>
      </c>
      <c r="E247" s="71">
        <v>4548000</v>
      </c>
    </row>
    <row r="248" spans="1:5" s="69" customFormat="1" ht="24" customHeight="1">
      <c r="A248" s="67" t="s">
        <v>2130</v>
      </c>
      <c r="B248" s="172">
        <v>44197</v>
      </c>
      <c r="C248" s="169" t="s">
        <v>2157</v>
      </c>
      <c r="D248" s="162" t="s">
        <v>2155</v>
      </c>
      <c r="E248" s="71">
        <v>2400000</v>
      </c>
    </row>
    <row r="249" spans="1:5" s="69" customFormat="1" ht="24" customHeight="1">
      <c r="A249" s="67" t="s">
        <v>2130</v>
      </c>
      <c r="B249" s="172">
        <v>44197</v>
      </c>
      <c r="C249" s="162" t="s">
        <v>2158</v>
      </c>
      <c r="D249" s="162" t="s">
        <v>2159</v>
      </c>
      <c r="E249" s="63">
        <v>37987200</v>
      </c>
    </row>
    <row r="250" spans="1:5" s="69" customFormat="1" ht="24" customHeight="1">
      <c r="A250" s="67" t="s">
        <v>2130</v>
      </c>
      <c r="B250" s="172">
        <v>44197</v>
      </c>
      <c r="C250" s="169" t="s">
        <v>2160</v>
      </c>
      <c r="D250" s="169" t="s">
        <v>2161</v>
      </c>
      <c r="E250" s="71">
        <v>8316000</v>
      </c>
    </row>
    <row r="251" spans="1:5" s="69" customFormat="1" ht="24" customHeight="1">
      <c r="A251" s="67" t="s">
        <v>2130</v>
      </c>
      <c r="B251" s="172">
        <v>44197</v>
      </c>
      <c r="C251" s="169" t="s">
        <v>2162</v>
      </c>
      <c r="D251" s="169" t="s">
        <v>2163</v>
      </c>
      <c r="E251" s="71">
        <v>10000000</v>
      </c>
    </row>
    <row r="252" spans="1:5" s="69" customFormat="1" ht="24" customHeight="1">
      <c r="A252" s="67" t="s">
        <v>222</v>
      </c>
      <c r="B252" s="68" t="s">
        <v>971</v>
      </c>
      <c r="C252" s="162" t="s">
        <v>223</v>
      </c>
      <c r="D252" s="162" t="s">
        <v>224</v>
      </c>
      <c r="E252" s="63">
        <v>10000000</v>
      </c>
    </row>
    <row r="253" spans="1:5" s="69" customFormat="1" ht="24" customHeight="1">
      <c r="A253" s="67" t="s">
        <v>333</v>
      </c>
      <c r="B253" s="68" t="s">
        <v>971</v>
      </c>
      <c r="C253" s="162" t="s">
        <v>334</v>
      </c>
      <c r="D253" s="162" t="s">
        <v>335</v>
      </c>
      <c r="E253" s="63">
        <v>74542300</v>
      </c>
    </row>
    <row r="254" spans="1:5" s="69" customFormat="1" ht="24" customHeight="1">
      <c r="A254" s="67" t="s">
        <v>336</v>
      </c>
      <c r="B254" s="68" t="s">
        <v>971</v>
      </c>
      <c r="C254" s="169" t="s">
        <v>337</v>
      </c>
      <c r="D254" s="169" t="s">
        <v>338</v>
      </c>
      <c r="E254" s="71">
        <v>18590000</v>
      </c>
    </row>
    <row r="255" spans="1:5" s="69" customFormat="1" ht="24" customHeight="1">
      <c r="A255" s="67" t="s">
        <v>339</v>
      </c>
      <c r="B255" s="68" t="s">
        <v>971</v>
      </c>
      <c r="C255" s="169" t="s">
        <v>340</v>
      </c>
      <c r="D255" s="162" t="s">
        <v>342</v>
      </c>
      <c r="E255" s="71">
        <v>6000000</v>
      </c>
    </row>
    <row r="256" spans="1:5" s="69" customFormat="1" ht="24" customHeight="1">
      <c r="A256" s="67" t="s">
        <v>343</v>
      </c>
      <c r="B256" s="68" t="s">
        <v>971</v>
      </c>
      <c r="C256" s="162" t="s">
        <v>344</v>
      </c>
      <c r="D256" s="162" t="s">
        <v>345</v>
      </c>
      <c r="E256" s="63">
        <v>6890000</v>
      </c>
    </row>
    <row r="257" spans="1:5" s="69" customFormat="1" ht="24" customHeight="1">
      <c r="A257" s="67" t="s">
        <v>332</v>
      </c>
      <c r="B257" s="68" t="s">
        <v>971</v>
      </c>
      <c r="C257" s="169" t="s">
        <v>346</v>
      </c>
      <c r="D257" s="162" t="s">
        <v>341</v>
      </c>
      <c r="E257" s="71">
        <v>3360000</v>
      </c>
    </row>
    <row r="258" spans="1:5" s="69" customFormat="1" ht="24" customHeight="1">
      <c r="A258" s="67" t="s">
        <v>332</v>
      </c>
      <c r="B258" s="68" t="s">
        <v>971</v>
      </c>
      <c r="C258" s="169" t="s">
        <v>347</v>
      </c>
      <c r="D258" s="162" t="s">
        <v>341</v>
      </c>
      <c r="E258" s="71">
        <v>2520000</v>
      </c>
    </row>
    <row r="259" spans="1:5" s="69" customFormat="1" ht="24" customHeight="1">
      <c r="A259" s="67" t="s">
        <v>2019</v>
      </c>
      <c r="B259" s="172">
        <v>44228</v>
      </c>
      <c r="C259" s="162" t="s">
        <v>2020</v>
      </c>
      <c r="D259" s="162" t="s">
        <v>2021</v>
      </c>
      <c r="E259" s="63">
        <v>40000000</v>
      </c>
    </row>
    <row r="260" spans="1:5" s="69" customFormat="1" ht="24" customHeight="1">
      <c r="A260" s="67" t="s">
        <v>954</v>
      </c>
      <c r="B260" s="64" t="s">
        <v>1010</v>
      </c>
      <c r="C260" s="178" t="s">
        <v>1011</v>
      </c>
      <c r="D260" s="178" t="s">
        <v>1012</v>
      </c>
      <c r="E260" s="63">
        <v>124300000</v>
      </c>
    </row>
    <row r="261" spans="1:5" s="69" customFormat="1" ht="24" customHeight="1">
      <c r="A261" s="67" t="s">
        <v>974</v>
      </c>
      <c r="B261" s="167" t="s">
        <v>1010</v>
      </c>
      <c r="C261" s="162" t="s">
        <v>1013</v>
      </c>
      <c r="D261" s="162" t="s">
        <v>1014</v>
      </c>
      <c r="E261" s="63">
        <v>110000000</v>
      </c>
    </row>
    <row r="262" spans="1:5" s="69" customFormat="1" ht="24" customHeight="1">
      <c r="A262" s="67" t="s">
        <v>954</v>
      </c>
      <c r="B262" s="167" t="s">
        <v>1010</v>
      </c>
      <c r="C262" s="162" t="s">
        <v>1015</v>
      </c>
      <c r="D262" s="162" t="s">
        <v>1016</v>
      </c>
      <c r="E262" s="63">
        <v>985040000</v>
      </c>
    </row>
    <row r="263" spans="1:5" s="69" customFormat="1" ht="24" customHeight="1">
      <c r="A263" s="67" t="s">
        <v>954</v>
      </c>
      <c r="B263" s="167" t="s">
        <v>1010</v>
      </c>
      <c r="C263" s="181" t="s">
        <v>1017</v>
      </c>
      <c r="D263" s="169" t="s">
        <v>1018</v>
      </c>
      <c r="E263" s="168">
        <v>126000000</v>
      </c>
    </row>
    <row r="264" spans="1:5" s="69" customFormat="1" ht="24" customHeight="1">
      <c r="A264" s="67" t="s">
        <v>522</v>
      </c>
      <c r="B264" s="68" t="s">
        <v>1010</v>
      </c>
      <c r="C264" s="162" t="s">
        <v>523</v>
      </c>
      <c r="D264" s="183" t="s">
        <v>524</v>
      </c>
      <c r="E264" s="63">
        <v>550000000</v>
      </c>
    </row>
    <row r="265" spans="1:5" s="69" customFormat="1" ht="24" customHeight="1">
      <c r="A265" s="67" t="s">
        <v>766</v>
      </c>
      <c r="B265" s="68" t="s">
        <v>775</v>
      </c>
      <c r="C265" s="169" t="s">
        <v>776</v>
      </c>
      <c r="D265" s="169" t="s">
        <v>777</v>
      </c>
      <c r="E265" s="71">
        <v>600000000</v>
      </c>
    </row>
    <row r="266" spans="1:5" s="69" customFormat="1" ht="24" customHeight="1">
      <c r="A266" s="67" t="s">
        <v>642</v>
      </c>
      <c r="B266" s="172">
        <v>44248</v>
      </c>
      <c r="C266" s="162" t="s">
        <v>654</v>
      </c>
      <c r="D266" s="162" t="s">
        <v>655</v>
      </c>
      <c r="E266" s="63">
        <v>10000000</v>
      </c>
    </row>
    <row r="267" spans="1:5" s="69" customFormat="1" ht="24" customHeight="1">
      <c r="A267" s="67" t="s">
        <v>642</v>
      </c>
      <c r="B267" s="172">
        <v>44248</v>
      </c>
      <c r="C267" s="169" t="s">
        <v>656</v>
      </c>
      <c r="D267" s="169" t="s">
        <v>657</v>
      </c>
      <c r="E267" s="71">
        <v>20000000</v>
      </c>
    </row>
    <row r="268" spans="1:5" s="69" customFormat="1" ht="24" customHeight="1">
      <c r="A268" s="67" t="s">
        <v>642</v>
      </c>
      <c r="B268" s="172">
        <v>44248</v>
      </c>
      <c r="C268" s="162" t="s">
        <v>658</v>
      </c>
      <c r="D268" s="162" t="s">
        <v>659</v>
      </c>
      <c r="E268" s="63">
        <v>2000000</v>
      </c>
    </row>
    <row r="269" spans="1:5" s="69" customFormat="1" ht="24" customHeight="1">
      <c r="A269" s="67" t="s">
        <v>642</v>
      </c>
      <c r="B269" s="172">
        <v>44248</v>
      </c>
      <c r="C269" s="162" t="s">
        <v>658</v>
      </c>
      <c r="D269" s="162" t="s">
        <v>660</v>
      </c>
      <c r="E269" s="63">
        <v>8000000</v>
      </c>
    </row>
    <row r="270" spans="1:5" s="69" customFormat="1" ht="24" customHeight="1">
      <c r="A270" s="67" t="s">
        <v>1544</v>
      </c>
      <c r="B270" s="172">
        <v>44248</v>
      </c>
      <c r="C270" s="169" t="s">
        <v>1603</v>
      </c>
      <c r="D270" s="169" t="s">
        <v>1589</v>
      </c>
      <c r="E270" s="71">
        <v>15000000</v>
      </c>
    </row>
    <row r="271" spans="1:5" s="69" customFormat="1" ht="24" customHeight="1">
      <c r="A271" s="67" t="s">
        <v>1544</v>
      </c>
      <c r="B271" s="172">
        <v>44248</v>
      </c>
      <c r="C271" s="169" t="s">
        <v>1604</v>
      </c>
      <c r="D271" s="169" t="s">
        <v>1589</v>
      </c>
      <c r="E271" s="71">
        <v>4000000</v>
      </c>
    </row>
    <row r="272" spans="1:5" s="69" customFormat="1" ht="24" customHeight="1">
      <c r="A272" s="67" t="s">
        <v>1544</v>
      </c>
      <c r="B272" s="172">
        <v>44248</v>
      </c>
      <c r="C272" s="169" t="s">
        <v>1605</v>
      </c>
      <c r="D272" s="169" t="s">
        <v>1589</v>
      </c>
      <c r="E272" s="71">
        <v>8000000</v>
      </c>
    </row>
    <row r="273" spans="1:5" s="69" customFormat="1" ht="24" customHeight="1">
      <c r="A273" s="67" t="s">
        <v>1544</v>
      </c>
      <c r="B273" s="172">
        <v>44248</v>
      </c>
      <c r="C273" s="169" t="s">
        <v>1606</v>
      </c>
      <c r="D273" s="169" t="s">
        <v>1607</v>
      </c>
      <c r="E273" s="71">
        <v>50000000</v>
      </c>
    </row>
    <row r="274" spans="1:5" s="69" customFormat="1" ht="24" customHeight="1">
      <c r="A274" s="67" t="s">
        <v>1544</v>
      </c>
      <c r="B274" s="172">
        <v>44248</v>
      </c>
      <c r="C274" s="238" t="s">
        <v>1608</v>
      </c>
      <c r="D274" s="169" t="s">
        <v>1609</v>
      </c>
      <c r="E274" s="71">
        <v>100000000</v>
      </c>
    </row>
    <row r="275" spans="1:5" s="69" customFormat="1" ht="24" customHeight="1">
      <c r="A275" s="67" t="s">
        <v>296</v>
      </c>
      <c r="B275" s="172">
        <v>44248</v>
      </c>
      <c r="C275" s="169" t="s">
        <v>305</v>
      </c>
      <c r="D275" s="169" t="s">
        <v>306</v>
      </c>
      <c r="E275" s="71">
        <v>67000000</v>
      </c>
    </row>
    <row r="276" spans="1:5" s="69" customFormat="1" ht="24" customHeight="1">
      <c r="A276" s="67" t="s">
        <v>295</v>
      </c>
      <c r="B276" s="172">
        <v>44248</v>
      </c>
      <c r="C276" s="169" t="s">
        <v>311</v>
      </c>
      <c r="D276" s="169" t="s">
        <v>312</v>
      </c>
      <c r="E276" s="71">
        <v>30000000</v>
      </c>
    </row>
    <row r="277" spans="1:5" s="69" customFormat="1" ht="24" customHeight="1">
      <c r="A277" s="67" t="s">
        <v>295</v>
      </c>
      <c r="B277" s="172">
        <v>44248</v>
      </c>
      <c r="C277" s="169" t="s">
        <v>313</v>
      </c>
      <c r="D277" s="169" t="s">
        <v>314</v>
      </c>
      <c r="E277" s="71">
        <v>30000000</v>
      </c>
    </row>
    <row r="278" spans="1:5" s="69" customFormat="1" ht="24" customHeight="1">
      <c r="A278" s="67" t="s">
        <v>295</v>
      </c>
      <c r="B278" s="172">
        <v>44248</v>
      </c>
      <c r="C278" s="169" t="s">
        <v>315</v>
      </c>
      <c r="D278" s="169" t="s">
        <v>316</v>
      </c>
      <c r="E278" s="71">
        <v>22000000</v>
      </c>
    </row>
    <row r="279" spans="1:5" s="69" customFormat="1" ht="24" customHeight="1">
      <c r="A279" s="67" t="s">
        <v>296</v>
      </c>
      <c r="B279" s="172">
        <v>44248</v>
      </c>
      <c r="C279" s="169" t="s">
        <v>317</v>
      </c>
      <c r="D279" s="169" t="s">
        <v>318</v>
      </c>
      <c r="E279" s="71">
        <v>22000000</v>
      </c>
    </row>
    <row r="280" spans="1:5" s="69" customFormat="1" ht="24" customHeight="1">
      <c r="A280" s="67" t="s">
        <v>296</v>
      </c>
      <c r="B280" s="172">
        <v>44248</v>
      </c>
      <c r="C280" s="169" t="s">
        <v>319</v>
      </c>
      <c r="D280" s="169" t="s">
        <v>320</v>
      </c>
      <c r="E280" s="71">
        <v>50000000</v>
      </c>
    </row>
    <row r="281" spans="1:5" s="69" customFormat="1" ht="24" customHeight="1">
      <c r="A281" s="67" t="s">
        <v>296</v>
      </c>
      <c r="B281" s="172">
        <v>44248</v>
      </c>
      <c r="C281" s="169" t="s">
        <v>321</v>
      </c>
      <c r="D281" s="169" t="s">
        <v>322</v>
      </c>
      <c r="E281" s="71">
        <v>50000000</v>
      </c>
    </row>
    <row r="282" spans="1:5" s="69" customFormat="1" ht="24" customHeight="1">
      <c r="A282" s="67" t="s">
        <v>296</v>
      </c>
      <c r="B282" s="172">
        <v>44248</v>
      </c>
      <c r="C282" s="169" t="s">
        <v>323</v>
      </c>
      <c r="D282" s="169" t="s">
        <v>324</v>
      </c>
      <c r="E282" s="71">
        <v>8000000</v>
      </c>
    </row>
    <row r="283" spans="1:5" s="69" customFormat="1" ht="24" customHeight="1">
      <c r="A283" s="67" t="s">
        <v>295</v>
      </c>
      <c r="B283" s="172">
        <v>44248</v>
      </c>
      <c r="C283" s="169" t="s">
        <v>325</v>
      </c>
      <c r="D283" s="169" t="s">
        <v>326</v>
      </c>
      <c r="E283" s="71">
        <v>33120000</v>
      </c>
    </row>
    <row r="284" spans="1:5" s="69" customFormat="1" ht="24" customHeight="1">
      <c r="A284" s="67" t="s">
        <v>817</v>
      </c>
      <c r="B284" s="172">
        <v>44248</v>
      </c>
      <c r="C284" s="162" t="s">
        <v>874</v>
      </c>
      <c r="D284" s="162" t="s">
        <v>875</v>
      </c>
      <c r="E284" s="63">
        <v>15000000</v>
      </c>
    </row>
    <row r="285" spans="1:5" s="69" customFormat="1" ht="24" customHeight="1">
      <c r="A285" s="67" t="s">
        <v>514</v>
      </c>
      <c r="B285" s="172">
        <v>44248</v>
      </c>
      <c r="C285" s="162" t="s">
        <v>876</v>
      </c>
      <c r="D285" s="162" t="s">
        <v>877</v>
      </c>
      <c r="E285" s="63">
        <v>22000000</v>
      </c>
    </row>
    <row r="286" spans="1:5" s="69" customFormat="1" ht="24" customHeight="1">
      <c r="A286" s="67" t="s">
        <v>817</v>
      </c>
      <c r="B286" s="172">
        <v>44248</v>
      </c>
      <c r="C286" s="162" t="s">
        <v>878</v>
      </c>
      <c r="D286" s="162" t="s">
        <v>879</v>
      </c>
      <c r="E286" s="63">
        <v>70000000</v>
      </c>
    </row>
    <row r="287" spans="1:5" s="69" customFormat="1" ht="24" customHeight="1">
      <c r="A287" s="67" t="s">
        <v>817</v>
      </c>
      <c r="B287" s="172">
        <v>44248</v>
      </c>
      <c r="C287" s="162" t="s">
        <v>880</v>
      </c>
      <c r="D287" s="162" t="s">
        <v>879</v>
      </c>
      <c r="E287" s="63">
        <v>65000000</v>
      </c>
    </row>
    <row r="288" spans="1:5" s="69" customFormat="1" ht="24" customHeight="1">
      <c r="A288" s="67" t="s">
        <v>881</v>
      </c>
      <c r="B288" s="172">
        <v>44248</v>
      </c>
      <c r="C288" s="169" t="s">
        <v>882</v>
      </c>
      <c r="D288" s="169" t="s">
        <v>883</v>
      </c>
      <c r="E288" s="71">
        <v>20000000</v>
      </c>
    </row>
    <row r="289" spans="1:5" s="69" customFormat="1" ht="24" customHeight="1">
      <c r="A289" s="67" t="s">
        <v>2541</v>
      </c>
      <c r="B289" s="172">
        <v>44248</v>
      </c>
      <c r="C289" s="162" t="s">
        <v>2542</v>
      </c>
      <c r="D289" s="162" t="s">
        <v>2543</v>
      </c>
      <c r="E289" s="63">
        <v>22000000</v>
      </c>
    </row>
    <row r="290" spans="1:5" s="69" customFormat="1" ht="24" customHeight="1">
      <c r="A290" s="67" t="s">
        <v>2541</v>
      </c>
      <c r="B290" s="172">
        <v>44248</v>
      </c>
      <c r="C290" s="162" t="s">
        <v>2542</v>
      </c>
      <c r="D290" s="162" t="s">
        <v>2543</v>
      </c>
      <c r="E290" s="71">
        <v>10000000</v>
      </c>
    </row>
    <row r="291" spans="1:5" s="69" customFormat="1" ht="24" customHeight="1">
      <c r="A291" s="67" t="s">
        <v>1728</v>
      </c>
      <c r="B291" s="172">
        <v>44248</v>
      </c>
      <c r="C291" s="162" t="s">
        <v>1729</v>
      </c>
      <c r="D291" s="162" t="s">
        <v>1730</v>
      </c>
      <c r="E291" s="63">
        <v>8300000</v>
      </c>
    </row>
    <row r="292" spans="1:5" s="69" customFormat="1" ht="24" customHeight="1">
      <c r="A292" s="67" t="s">
        <v>1728</v>
      </c>
      <c r="B292" s="172">
        <v>44248</v>
      </c>
      <c r="C292" s="162" t="s">
        <v>1737</v>
      </c>
      <c r="D292" s="162" t="s">
        <v>1738</v>
      </c>
      <c r="E292" s="63">
        <v>25000000</v>
      </c>
    </row>
    <row r="293" spans="1:5" s="69" customFormat="1" ht="24" customHeight="1">
      <c r="A293" s="67" t="s">
        <v>1739</v>
      </c>
      <c r="B293" s="172">
        <v>44248</v>
      </c>
      <c r="C293" s="169" t="s">
        <v>1740</v>
      </c>
      <c r="D293" s="169" t="s">
        <v>1741</v>
      </c>
      <c r="E293" s="71">
        <v>9000000</v>
      </c>
    </row>
    <row r="294" spans="1:5" s="69" customFormat="1" ht="24" customHeight="1">
      <c r="A294" s="67" t="s">
        <v>1719</v>
      </c>
      <c r="B294" s="172">
        <v>44248</v>
      </c>
      <c r="C294" s="162" t="s">
        <v>1747</v>
      </c>
      <c r="D294" s="162" t="s">
        <v>1748</v>
      </c>
      <c r="E294" s="63">
        <v>15000000</v>
      </c>
    </row>
    <row r="295" spans="1:5" s="69" customFormat="1" ht="24" customHeight="1">
      <c r="A295" s="67" t="s">
        <v>2237</v>
      </c>
      <c r="B295" s="172">
        <v>44248</v>
      </c>
      <c r="C295" s="169" t="s">
        <v>2244</v>
      </c>
      <c r="D295" s="169" t="s">
        <v>2245</v>
      </c>
      <c r="E295" s="71">
        <v>48000000</v>
      </c>
    </row>
    <row r="296" spans="1:5" s="69" customFormat="1" ht="24" customHeight="1">
      <c r="A296" s="67" t="s">
        <v>2580</v>
      </c>
      <c r="B296" s="172">
        <v>44248</v>
      </c>
      <c r="C296" s="169" t="s">
        <v>2598</v>
      </c>
      <c r="D296" s="169" t="s">
        <v>2599</v>
      </c>
      <c r="E296" s="71">
        <v>48270000</v>
      </c>
    </row>
    <row r="297" spans="1:5" s="69" customFormat="1" ht="24" customHeight="1">
      <c r="A297" s="67" t="s">
        <v>2579</v>
      </c>
      <c r="B297" s="172">
        <v>44248</v>
      </c>
      <c r="C297" s="169" t="s">
        <v>2609</v>
      </c>
      <c r="D297" s="169" t="s">
        <v>2610</v>
      </c>
      <c r="E297" s="71">
        <f>228800000-66000000-10000000</f>
        <v>152800000</v>
      </c>
    </row>
    <row r="298" spans="1:5" s="69" customFormat="1" ht="24" customHeight="1">
      <c r="A298" s="67" t="s">
        <v>1482</v>
      </c>
      <c r="B298" s="172">
        <v>44248</v>
      </c>
      <c r="C298" s="169" t="s">
        <v>1483</v>
      </c>
      <c r="D298" s="169" t="s">
        <v>1484</v>
      </c>
      <c r="E298" s="71">
        <v>22000000</v>
      </c>
    </row>
    <row r="299" spans="1:5" s="69" customFormat="1" ht="24" customHeight="1">
      <c r="A299" s="67" t="s">
        <v>1477</v>
      </c>
      <c r="B299" s="172">
        <v>44248</v>
      </c>
      <c r="C299" s="169" t="s">
        <v>1493</v>
      </c>
      <c r="D299" s="169" t="s">
        <v>1494</v>
      </c>
      <c r="E299" s="71">
        <v>65000000</v>
      </c>
    </row>
    <row r="300" spans="1:5" s="69" customFormat="1" ht="24" customHeight="1">
      <c r="A300" s="67" t="s">
        <v>2438</v>
      </c>
      <c r="B300" s="172">
        <v>44248</v>
      </c>
      <c r="C300" s="162" t="s">
        <v>2441</v>
      </c>
      <c r="D300" s="162" t="s">
        <v>2442</v>
      </c>
      <c r="E300" s="63">
        <v>466906900</v>
      </c>
    </row>
    <row r="301" spans="1:5" s="69" customFormat="1" ht="24" customHeight="1">
      <c r="A301" s="67" t="s">
        <v>2476</v>
      </c>
      <c r="B301" s="172">
        <v>44248</v>
      </c>
      <c r="C301" s="169" t="s">
        <v>2490</v>
      </c>
      <c r="D301" s="169" t="s">
        <v>2491</v>
      </c>
      <c r="E301" s="71">
        <v>60000000</v>
      </c>
    </row>
    <row r="302" spans="1:5" s="69" customFormat="1" ht="24" customHeight="1">
      <c r="A302" s="67" t="s">
        <v>2492</v>
      </c>
      <c r="B302" s="172">
        <v>44248</v>
      </c>
      <c r="C302" s="169" t="s">
        <v>2493</v>
      </c>
      <c r="D302" s="169" t="s">
        <v>2494</v>
      </c>
      <c r="E302" s="71">
        <v>20000000</v>
      </c>
    </row>
    <row r="303" spans="1:5" s="69" customFormat="1" ht="24" customHeight="1">
      <c r="A303" s="67" t="s">
        <v>2492</v>
      </c>
      <c r="B303" s="172">
        <v>44248</v>
      </c>
      <c r="C303" s="169" t="s">
        <v>2495</v>
      </c>
      <c r="D303" s="169" t="s">
        <v>2496</v>
      </c>
      <c r="E303" s="71">
        <v>65000000</v>
      </c>
    </row>
    <row r="304" spans="1:5" s="69" customFormat="1" ht="24" customHeight="1">
      <c r="A304" s="67" t="s">
        <v>2492</v>
      </c>
      <c r="B304" s="172">
        <v>44248</v>
      </c>
      <c r="C304" s="169" t="s">
        <v>2497</v>
      </c>
      <c r="D304" s="169" t="s">
        <v>2498</v>
      </c>
      <c r="E304" s="71">
        <v>100000000</v>
      </c>
    </row>
    <row r="305" spans="1:5" s="69" customFormat="1" ht="24" customHeight="1">
      <c r="A305" s="67" t="s">
        <v>2476</v>
      </c>
      <c r="B305" s="172">
        <v>44248</v>
      </c>
      <c r="C305" s="162" t="s">
        <v>2499</v>
      </c>
      <c r="D305" s="162" t="s">
        <v>2500</v>
      </c>
      <c r="E305" s="63">
        <v>24000000</v>
      </c>
    </row>
    <row r="306" spans="1:5" s="69" customFormat="1" ht="24" customHeight="1">
      <c r="A306" s="67" t="s">
        <v>1931</v>
      </c>
      <c r="B306" s="172">
        <v>44248</v>
      </c>
      <c r="C306" s="162" t="s">
        <v>1942</v>
      </c>
      <c r="D306" s="162" t="s">
        <v>1943</v>
      </c>
      <c r="E306" s="63">
        <v>460000000</v>
      </c>
    </row>
    <row r="307" spans="1:5" s="69" customFormat="1" ht="24" customHeight="1">
      <c r="A307" s="67" t="s">
        <v>1931</v>
      </c>
      <c r="B307" s="172">
        <v>44248</v>
      </c>
      <c r="C307" s="169" t="s">
        <v>1953</v>
      </c>
      <c r="D307" s="169" t="s">
        <v>1597</v>
      </c>
      <c r="E307" s="71">
        <v>20000000</v>
      </c>
    </row>
    <row r="308" spans="1:5" s="69" customFormat="1" ht="24" customHeight="1">
      <c r="A308" s="67" t="s">
        <v>1931</v>
      </c>
      <c r="B308" s="172">
        <v>44248</v>
      </c>
      <c r="C308" s="162" t="s">
        <v>1956</v>
      </c>
      <c r="D308" s="169" t="s">
        <v>1933</v>
      </c>
      <c r="E308" s="63">
        <v>20000000</v>
      </c>
    </row>
    <row r="309" spans="1:5" s="69" customFormat="1" ht="24" customHeight="1">
      <c r="A309" s="67" t="s">
        <v>1274</v>
      </c>
      <c r="B309" s="172">
        <v>44248</v>
      </c>
      <c r="C309" s="162" t="s">
        <v>1426</v>
      </c>
      <c r="D309" s="162" t="s">
        <v>1417</v>
      </c>
      <c r="E309" s="63">
        <v>100000000</v>
      </c>
    </row>
    <row r="310" spans="1:5" s="69" customFormat="1" ht="24" customHeight="1">
      <c r="A310" s="67" t="s">
        <v>1273</v>
      </c>
      <c r="B310" s="172">
        <v>44248</v>
      </c>
      <c r="C310" s="169" t="s">
        <v>1427</v>
      </c>
      <c r="D310" s="162" t="s">
        <v>1415</v>
      </c>
      <c r="E310" s="71">
        <v>20000000</v>
      </c>
    </row>
    <row r="311" spans="1:5" s="69" customFormat="1" ht="24" customHeight="1">
      <c r="A311" s="67" t="s">
        <v>1418</v>
      </c>
      <c r="B311" s="172">
        <v>44248</v>
      </c>
      <c r="C311" s="169" t="s">
        <v>1428</v>
      </c>
      <c r="D311" s="169" t="s">
        <v>1429</v>
      </c>
      <c r="E311" s="71">
        <v>22000000</v>
      </c>
    </row>
    <row r="312" spans="1:5" s="69" customFormat="1" ht="24" customHeight="1">
      <c r="A312" s="67" t="s">
        <v>649</v>
      </c>
      <c r="B312" s="68" t="s">
        <v>779</v>
      </c>
      <c r="C312" s="169" t="s">
        <v>661</v>
      </c>
      <c r="D312" s="169" t="s">
        <v>662</v>
      </c>
      <c r="E312" s="71">
        <v>15000000</v>
      </c>
    </row>
    <row r="313" spans="1:5" s="69" customFormat="1" ht="24" customHeight="1">
      <c r="A313" s="67" t="s">
        <v>642</v>
      </c>
      <c r="B313" s="68" t="s">
        <v>779</v>
      </c>
      <c r="C313" s="162" t="s">
        <v>663</v>
      </c>
      <c r="D313" s="162" t="s">
        <v>664</v>
      </c>
      <c r="E313" s="63">
        <v>18000000</v>
      </c>
    </row>
    <row r="314" spans="1:5" s="69" customFormat="1" ht="24" customHeight="1">
      <c r="A314" s="67" t="s">
        <v>551</v>
      </c>
      <c r="B314" s="68" t="s">
        <v>779</v>
      </c>
      <c r="C314" s="169" t="s">
        <v>558</v>
      </c>
      <c r="D314" s="169" t="s">
        <v>559</v>
      </c>
      <c r="E314" s="71">
        <v>7000000</v>
      </c>
    </row>
    <row r="315" spans="1:5" s="69" customFormat="1" ht="24" customHeight="1">
      <c r="A315" s="67" t="s">
        <v>1988</v>
      </c>
      <c r="B315" s="68" t="s">
        <v>779</v>
      </c>
      <c r="C315" s="162" t="s">
        <v>1999</v>
      </c>
      <c r="D315" s="162" t="s">
        <v>2000</v>
      </c>
      <c r="E315" s="63">
        <v>5000000</v>
      </c>
    </row>
    <row r="316" spans="1:5" s="69" customFormat="1" ht="24" customHeight="1">
      <c r="A316" s="67" t="s">
        <v>1549</v>
      </c>
      <c r="B316" s="68" t="s">
        <v>779</v>
      </c>
      <c r="C316" s="169" t="s">
        <v>1610</v>
      </c>
      <c r="D316" s="169" t="s">
        <v>1609</v>
      </c>
      <c r="E316" s="71">
        <v>100000000</v>
      </c>
    </row>
    <row r="317" spans="1:5" s="69" customFormat="1" ht="24" customHeight="1">
      <c r="A317" s="67" t="s">
        <v>1544</v>
      </c>
      <c r="B317" s="68" t="s">
        <v>779</v>
      </c>
      <c r="C317" s="169" t="s">
        <v>1611</v>
      </c>
      <c r="D317" s="169" t="s">
        <v>1612</v>
      </c>
      <c r="E317" s="71">
        <v>80000000</v>
      </c>
    </row>
    <row r="318" spans="1:5" s="69" customFormat="1" ht="24" customHeight="1">
      <c r="A318" s="67" t="s">
        <v>1544</v>
      </c>
      <c r="B318" s="68" t="s">
        <v>779</v>
      </c>
      <c r="C318" s="169" t="s">
        <v>1613</v>
      </c>
      <c r="D318" s="169" t="s">
        <v>1614</v>
      </c>
      <c r="E318" s="71">
        <v>50000000</v>
      </c>
    </row>
    <row r="319" spans="1:5" s="69" customFormat="1" ht="24" customHeight="1">
      <c r="A319" s="67" t="s">
        <v>1544</v>
      </c>
      <c r="B319" s="68" t="s">
        <v>779</v>
      </c>
      <c r="C319" s="169" t="s">
        <v>1615</v>
      </c>
      <c r="D319" s="169" t="s">
        <v>1616</v>
      </c>
      <c r="E319" s="71">
        <v>15000000</v>
      </c>
    </row>
    <row r="320" spans="1:5" s="69" customFormat="1" ht="24" customHeight="1">
      <c r="A320" s="67" t="s">
        <v>1544</v>
      </c>
      <c r="B320" s="68" t="s">
        <v>779</v>
      </c>
      <c r="C320" s="169" t="s">
        <v>1617</v>
      </c>
      <c r="D320" s="169" t="s">
        <v>1618</v>
      </c>
      <c r="E320" s="71">
        <v>152000000</v>
      </c>
    </row>
    <row r="321" spans="1:5" s="69" customFormat="1" ht="24" customHeight="1">
      <c r="A321" s="67" t="s">
        <v>1544</v>
      </c>
      <c r="B321" s="68" t="s">
        <v>779</v>
      </c>
      <c r="C321" s="169" t="s">
        <v>1619</v>
      </c>
      <c r="D321" s="169" t="s">
        <v>1620</v>
      </c>
      <c r="E321" s="71">
        <v>3000000</v>
      </c>
    </row>
    <row r="322" spans="1:5" s="69" customFormat="1" ht="24" customHeight="1">
      <c r="A322" s="67" t="s">
        <v>1544</v>
      </c>
      <c r="B322" s="68" t="s">
        <v>779</v>
      </c>
      <c r="C322" s="169" t="s">
        <v>1621</v>
      </c>
      <c r="D322" s="169" t="s">
        <v>1622</v>
      </c>
      <c r="E322" s="71">
        <v>12000000</v>
      </c>
    </row>
    <row r="323" spans="1:5" s="69" customFormat="1" ht="24" customHeight="1">
      <c r="A323" s="67" t="s">
        <v>1544</v>
      </c>
      <c r="B323" s="68" t="s">
        <v>779</v>
      </c>
      <c r="C323" s="169" t="s">
        <v>1623</v>
      </c>
      <c r="D323" s="169" t="s">
        <v>1624</v>
      </c>
      <c r="E323" s="71">
        <v>10000000</v>
      </c>
    </row>
    <row r="324" spans="1:5" s="69" customFormat="1" ht="24" customHeight="1">
      <c r="A324" s="67" t="s">
        <v>1544</v>
      </c>
      <c r="B324" s="68" t="s">
        <v>779</v>
      </c>
      <c r="C324" s="169" t="s">
        <v>1625</v>
      </c>
      <c r="D324" s="169" t="s">
        <v>1626</v>
      </c>
      <c r="E324" s="71">
        <v>6000000</v>
      </c>
    </row>
    <row r="325" spans="1:5" s="69" customFormat="1" ht="24" customHeight="1">
      <c r="A325" s="67" t="s">
        <v>296</v>
      </c>
      <c r="B325" s="68" t="s">
        <v>779</v>
      </c>
      <c r="C325" s="162" t="s">
        <v>297</v>
      </c>
      <c r="D325" s="162" t="s">
        <v>298</v>
      </c>
      <c r="E325" s="63">
        <v>30000000</v>
      </c>
    </row>
    <row r="326" spans="1:5" s="69" customFormat="1" ht="24" customHeight="1">
      <c r="A326" s="67" t="s">
        <v>296</v>
      </c>
      <c r="B326" s="68" t="s">
        <v>779</v>
      </c>
      <c r="C326" s="169" t="s">
        <v>303</v>
      </c>
      <c r="D326" s="169" t="s">
        <v>304</v>
      </c>
      <c r="E326" s="71">
        <v>70000000</v>
      </c>
    </row>
    <row r="327" spans="1:5" s="69" customFormat="1" ht="24" customHeight="1">
      <c r="A327" s="67" t="s">
        <v>295</v>
      </c>
      <c r="B327" s="68" t="s">
        <v>779</v>
      </c>
      <c r="C327" s="162" t="s">
        <v>307</v>
      </c>
      <c r="D327" s="162" t="s">
        <v>308</v>
      </c>
      <c r="E327" s="63">
        <v>30000000</v>
      </c>
    </row>
    <row r="328" spans="1:5" s="69" customFormat="1" ht="24" customHeight="1">
      <c r="A328" s="67" t="s">
        <v>295</v>
      </c>
      <c r="B328" s="68" t="s">
        <v>779</v>
      </c>
      <c r="C328" s="169" t="s">
        <v>309</v>
      </c>
      <c r="D328" s="169" t="s">
        <v>310</v>
      </c>
      <c r="E328" s="71">
        <v>90000000</v>
      </c>
    </row>
    <row r="329" spans="1:5" s="69" customFormat="1" ht="24" customHeight="1">
      <c r="A329" s="67" t="s">
        <v>421</v>
      </c>
      <c r="B329" s="68" t="s">
        <v>779</v>
      </c>
      <c r="C329" s="169" t="s">
        <v>428</v>
      </c>
      <c r="D329" s="169" t="s">
        <v>429</v>
      </c>
      <c r="E329" s="71">
        <v>28000000</v>
      </c>
    </row>
    <row r="330" spans="1:5" s="69" customFormat="1" ht="24" customHeight="1">
      <c r="A330" s="67" t="s">
        <v>421</v>
      </c>
      <c r="B330" s="68" t="s">
        <v>779</v>
      </c>
      <c r="C330" s="169" t="s">
        <v>438</v>
      </c>
      <c r="D330" s="169" t="s">
        <v>439</v>
      </c>
      <c r="E330" s="71">
        <v>32000000</v>
      </c>
    </row>
    <row r="331" spans="1:5" s="69" customFormat="1" ht="24" customHeight="1">
      <c r="A331" s="67" t="s">
        <v>421</v>
      </c>
      <c r="B331" s="68" t="s">
        <v>779</v>
      </c>
      <c r="C331" s="169" t="s">
        <v>442</v>
      </c>
      <c r="D331" s="169" t="s">
        <v>443</v>
      </c>
      <c r="E331" s="71">
        <v>28000000</v>
      </c>
    </row>
    <row r="332" spans="1:5" s="69" customFormat="1" ht="24" customHeight="1">
      <c r="A332" s="67" t="s">
        <v>421</v>
      </c>
      <c r="B332" s="68" t="s">
        <v>779</v>
      </c>
      <c r="C332" s="169" t="s">
        <v>458</v>
      </c>
      <c r="D332" s="169" t="s">
        <v>459</v>
      </c>
      <c r="E332" s="71">
        <v>22000000</v>
      </c>
    </row>
    <row r="333" spans="1:5" s="69" customFormat="1" ht="24" customHeight="1">
      <c r="A333" s="67" t="s">
        <v>514</v>
      </c>
      <c r="B333" s="68" t="s">
        <v>779</v>
      </c>
      <c r="C333" s="162" t="s">
        <v>525</v>
      </c>
      <c r="D333" s="162" t="s">
        <v>526</v>
      </c>
      <c r="E333" s="63">
        <v>302000000</v>
      </c>
    </row>
    <row r="334" spans="1:5" s="69" customFormat="1" ht="24" customHeight="1">
      <c r="A334" s="67" t="s">
        <v>527</v>
      </c>
      <c r="B334" s="68" t="s">
        <v>779</v>
      </c>
      <c r="C334" s="169" t="s">
        <v>528</v>
      </c>
      <c r="D334" s="184" t="s">
        <v>529</v>
      </c>
      <c r="E334" s="71">
        <v>890000000</v>
      </c>
    </row>
    <row r="335" spans="1:5" s="69" customFormat="1" ht="24" customHeight="1">
      <c r="A335" s="67" t="s">
        <v>522</v>
      </c>
      <c r="B335" s="68" t="s">
        <v>779</v>
      </c>
      <c r="C335" s="169" t="s">
        <v>530</v>
      </c>
      <c r="D335" s="169" t="s">
        <v>531</v>
      </c>
      <c r="E335" s="71">
        <v>8088000</v>
      </c>
    </row>
    <row r="336" spans="1:5" s="69" customFormat="1" ht="24" customHeight="1">
      <c r="A336" s="67" t="s">
        <v>817</v>
      </c>
      <c r="B336" s="68" t="s">
        <v>779</v>
      </c>
      <c r="C336" s="162" t="s">
        <v>884</v>
      </c>
      <c r="D336" s="162" t="s">
        <v>885</v>
      </c>
      <c r="E336" s="63">
        <v>113000000</v>
      </c>
    </row>
    <row r="337" spans="1:5" s="69" customFormat="1" ht="24" customHeight="1">
      <c r="A337" s="67" t="s">
        <v>2541</v>
      </c>
      <c r="B337" s="68" t="s">
        <v>779</v>
      </c>
      <c r="C337" s="169" t="s">
        <v>2544</v>
      </c>
      <c r="D337" s="169" t="s">
        <v>2545</v>
      </c>
      <c r="E337" s="71">
        <v>60000000</v>
      </c>
    </row>
    <row r="338" spans="1:5" s="69" customFormat="1" ht="24" customHeight="1">
      <c r="A338" s="67" t="s">
        <v>1731</v>
      </c>
      <c r="B338" s="68" t="s">
        <v>779</v>
      </c>
      <c r="C338" s="169" t="s">
        <v>1732</v>
      </c>
      <c r="D338" s="162" t="s">
        <v>1733</v>
      </c>
      <c r="E338" s="71">
        <v>19000000</v>
      </c>
    </row>
    <row r="339" spans="1:5" s="69" customFormat="1" ht="24" customHeight="1">
      <c r="A339" s="67" t="s">
        <v>2237</v>
      </c>
      <c r="B339" s="68" t="s">
        <v>779</v>
      </c>
      <c r="C339" s="162" t="s">
        <v>2240</v>
      </c>
      <c r="D339" s="162" t="s">
        <v>2241</v>
      </c>
      <c r="E339" s="63">
        <v>420000000</v>
      </c>
    </row>
    <row r="340" spans="1:5" s="69" customFormat="1" ht="24" customHeight="1">
      <c r="A340" s="67" t="s">
        <v>2237</v>
      </c>
      <c r="B340" s="68" t="s">
        <v>779</v>
      </c>
      <c r="C340" s="162" t="s">
        <v>2242</v>
      </c>
      <c r="D340" s="162" t="s">
        <v>2243</v>
      </c>
      <c r="E340" s="63">
        <v>240000000</v>
      </c>
    </row>
    <row r="341" spans="1:5" s="69" customFormat="1" ht="24" customHeight="1">
      <c r="A341" s="67" t="s">
        <v>2580</v>
      </c>
      <c r="B341" s="68" t="s">
        <v>779</v>
      </c>
      <c r="C341" s="169" t="s">
        <v>2600</v>
      </c>
      <c r="D341" s="169" t="s">
        <v>2601</v>
      </c>
      <c r="E341" s="71">
        <v>19530000</v>
      </c>
    </row>
    <row r="342" spans="1:5" s="69" customFormat="1" ht="24" customHeight="1">
      <c r="A342" s="67" t="s">
        <v>2579</v>
      </c>
      <c r="B342" s="68" t="s">
        <v>779</v>
      </c>
      <c r="C342" s="169" t="s">
        <v>2611</v>
      </c>
      <c r="D342" s="169" t="s">
        <v>2621</v>
      </c>
      <c r="E342" s="71">
        <v>34000000</v>
      </c>
    </row>
    <row r="343" spans="1:5" s="69" customFormat="1" ht="24" customHeight="1">
      <c r="A343" s="67" t="s">
        <v>933</v>
      </c>
      <c r="B343" s="68" t="s">
        <v>779</v>
      </c>
      <c r="C343" s="162" t="s">
        <v>937</v>
      </c>
      <c r="D343" s="162" t="s">
        <v>938</v>
      </c>
      <c r="E343" s="63">
        <v>400000000</v>
      </c>
    </row>
    <row r="344" spans="1:5" s="69" customFormat="1" ht="24" customHeight="1">
      <c r="A344" s="67" t="s">
        <v>932</v>
      </c>
      <c r="B344" s="68" t="s">
        <v>779</v>
      </c>
      <c r="C344" s="162" t="s">
        <v>939</v>
      </c>
      <c r="D344" s="162" t="s">
        <v>940</v>
      </c>
      <c r="E344" s="63">
        <v>10800000</v>
      </c>
    </row>
    <row r="345" spans="1:5" s="69" customFormat="1" ht="24" customHeight="1">
      <c r="A345" s="67" t="s">
        <v>1495</v>
      </c>
      <c r="B345" s="68" t="s">
        <v>779</v>
      </c>
      <c r="C345" s="169" t="s">
        <v>1496</v>
      </c>
      <c r="D345" s="169" t="s">
        <v>1497</v>
      </c>
      <c r="E345" s="71">
        <v>20000000</v>
      </c>
    </row>
    <row r="346" spans="1:5" s="69" customFormat="1" ht="24" customHeight="1">
      <c r="A346" s="67" t="s">
        <v>2492</v>
      </c>
      <c r="B346" s="68" t="s">
        <v>779</v>
      </c>
      <c r="C346" s="169" t="s">
        <v>2501</v>
      </c>
      <c r="D346" s="169" t="s">
        <v>2502</v>
      </c>
      <c r="E346" s="71">
        <v>12000000</v>
      </c>
    </row>
    <row r="347" spans="1:5" s="69" customFormat="1" ht="24" customHeight="1">
      <c r="A347" s="67" t="s">
        <v>2476</v>
      </c>
      <c r="B347" s="68" t="s">
        <v>779</v>
      </c>
      <c r="C347" s="169" t="s">
        <v>2503</v>
      </c>
      <c r="D347" s="169" t="s">
        <v>2504</v>
      </c>
      <c r="E347" s="71">
        <v>44000000</v>
      </c>
    </row>
    <row r="348" spans="1:5" s="69" customFormat="1" ht="24" customHeight="1">
      <c r="A348" s="67" t="s">
        <v>1931</v>
      </c>
      <c r="B348" s="68" t="s">
        <v>779</v>
      </c>
      <c r="C348" s="169" t="s">
        <v>1935</v>
      </c>
      <c r="D348" s="169" t="s">
        <v>1597</v>
      </c>
      <c r="E348" s="71">
        <v>3000000</v>
      </c>
    </row>
    <row r="349" spans="1:5" s="69" customFormat="1" ht="24" customHeight="1">
      <c r="A349" s="67" t="s">
        <v>778</v>
      </c>
      <c r="B349" s="68" t="s">
        <v>779</v>
      </c>
      <c r="C349" s="162" t="s">
        <v>780</v>
      </c>
      <c r="D349" s="162" t="s">
        <v>781</v>
      </c>
      <c r="E349" s="63">
        <v>85494640</v>
      </c>
    </row>
    <row r="350" spans="1:5" s="69" customFormat="1" ht="24" customHeight="1">
      <c r="A350" s="67" t="s">
        <v>782</v>
      </c>
      <c r="B350" s="68" t="s">
        <v>779</v>
      </c>
      <c r="C350" s="169" t="s">
        <v>783</v>
      </c>
      <c r="D350" s="169" t="s">
        <v>781</v>
      </c>
      <c r="E350" s="71">
        <v>71169120</v>
      </c>
    </row>
    <row r="351" spans="1:5" s="69" customFormat="1" ht="24" customHeight="1">
      <c r="A351" s="67" t="s">
        <v>784</v>
      </c>
      <c r="B351" s="68" t="s">
        <v>779</v>
      </c>
      <c r="C351" s="169" t="s">
        <v>785</v>
      </c>
      <c r="D351" s="169" t="s">
        <v>786</v>
      </c>
      <c r="E351" s="71">
        <v>71169120</v>
      </c>
    </row>
    <row r="352" spans="1:5" s="69" customFormat="1" ht="24" customHeight="1">
      <c r="A352" s="67" t="s">
        <v>784</v>
      </c>
      <c r="B352" s="68" t="s">
        <v>779</v>
      </c>
      <c r="C352" s="169" t="s">
        <v>787</v>
      </c>
      <c r="D352" s="169" t="s">
        <v>788</v>
      </c>
      <c r="E352" s="71">
        <v>66945120</v>
      </c>
    </row>
    <row r="353" spans="1:5" s="69" customFormat="1" ht="24" customHeight="1">
      <c r="A353" s="67" t="s">
        <v>784</v>
      </c>
      <c r="B353" s="68" t="s">
        <v>779</v>
      </c>
      <c r="C353" s="162" t="s">
        <v>789</v>
      </c>
      <c r="D353" s="162" t="s">
        <v>790</v>
      </c>
      <c r="E353" s="63">
        <v>22588500</v>
      </c>
    </row>
    <row r="354" spans="1:5" s="69" customFormat="1" ht="24" customHeight="1">
      <c r="A354" s="67" t="s">
        <v>1083</v>
      </c>
      <c r="B354" s="68" t="s">
        <v>779</v>
      </c>
      <c r="C354" s="169" t="s">
        <v>1086</v>
      </c>
      <c r="D354" s="169" t="s">
        <v>1087</v>
      </c>
      <c r="E354" s="71">
        <v>3740000</v>
      </c>
    </row>
    <row r="355" spans="1:5" s="69" customFormat="1" ht="24" customHeight="1">
      <c r="A355" s="67" t="s">
        <v>1083</v>
      </c>
      <c r="B355" s="68" t="s">
        <v>779</v>
      </c>
      <c r="C355" s="169" t="s">
        <v>1088</v>
      </c>
      <c r="D355" s="169" t="s">
        <v>1089</v>
      </c>
      <c r="E355" s="71">
        <v>29426000</v>
      </c>
    </row>
    <row r="356" spans="1:5" s="69" customFormat="1" ht="24" customHeight="1">
      <c r="A356" s="67" t="s">
        <v>1195</v>
      </c>
      <c r="B356" s="68" t="s">
        <v>779</v>
      </c>
      <c r="C356" s="169" t="s">
        <v>1202</v>
      </c>
      <c r="D356" s="169" t="s">
        <v>1203</v>
      </c>
      <c r="E356" s="71">
        <v>22000000</v>
      </c>
    </row>
    <row r="357" spans="1:5" s="69" customFormat="1" ht="24" customHeight="1">
      <c r="A357" s="67" t="s">
        <v>1273</v>
      </c>
      <c r="B357" s="68" t="s">
        <v>779</v>
      </c>
      <c r="C357" s="169" t="s">
        <v>1430</v>
      </c>
      <c r="D357" s="162" t="s">
        <v>1415</v>
      </c>
      <c r="E357" s="71">
        <v>40000000</v>
      </c>
    </row>
    <row r="358" spans="1:5" s="69" customFormat="1" ht="24" customHeight="1">
      <c r="A358" s="67" t="s">
        <v>1302</v>
      </c>
      <c r="B358" s="68" t="s">
        <v>779</v>
      </c>
      <c r="C358" s="169" t="s">
        <v>1431</v>
      </c>
      <c r="D358" s="162" t="s">
        <v>1432</v>
      </c>
      <c r="E358" s="63">
        <v>80000000</v>
      </c>
    </row>
    <row r="359" spans="1:5" s="69" customFormat="1" ht="24" customHeight="1">
      <c r="A359" s="67" t="s">
        <v>1273</v>
      </c>
      <c r="B359" s="68" t="s">
        <v>779</v>
      </c>
      <c r="C359" s="162" t="s">
        <v>1433</v>
      </c>
      <c r="D359" s="162" t="s">
        <v>1434</v>
      </c>
      <c r="E359" s="63">
        <v>100000000</v>
      </c>
    </row>
    <row r="360" spans="1:5" s="69" customFormat="1" ht="24" customHeight="1">
      <c r="A360" s="67" t="s">
        <v>475</v>
      </c>
      <c r="B360" s="68" t="s">
        <v>779</v>
      </c>
      <c r="C360" s="169" t="s">
        <v>504</v>
      </c>
      <c r="D360" s="169" t="s">
        <v>2621</v>
      </c>
      <c r="E360" s="71">
        <v>32400000</v>
      </c>
    </row>
    <row r="361" spans="1:5" s="69" customFormat="1" ht="24" customHeight="1">
      <c r="A361" s="67" t="s">
        <v>2186</v>
      </c>
      <c r="B361" s="68" t="s">
        <v>779</v>
      </c>
      <c r="C361" s="162" t="s">
        <v>2212</v>
      </c>
      <c r="D361" s="162" t="s">
        <v>2213</v>
      </c>
      <c r="E361" s="63">
        <v>1500000000</v>
      </c>
    </row>
    <row r="362" spans="1:5" s="69" customFormat="1" ht="24" customHeight="1">
      <c r="A362" s="67" t="s">
        <v>665</v>
      </c>
      <c r="B362" s="68" t="s">
        <v>796</v>
      </c>
      <c r="C362" s="169" t="s">
        <v>666</v>
      </c>
      <c r="D362" s="169" t="s">
        <v>667</v>
      </c>
      <c r="E362" s="71">
        <v>20000000</v>
      </c>
    </row>
    <row r="363" spans="1:5" s="69" customFormat="1" ht="24" customHeight="1">
      <c r="A363" s="67" t="s">
        <v>2022</v>
      </c>
      <c r="B363" s="68" t="s">
        <v>796</v>
      </c>
      <c r="C363" s="169" t="s">
        <v>2023</v>
      </c>
      <c r="D363" s="169" t="s">
        <v>2024</v>
      </c>
      <c r="E363" s="71">
        <v>80000000</v>
      </c>
    </row>
    <row r="364" spans="1:5" s="69" customFormat="1" ht="24" customHeight="1">
      <c r="A364" s="67" t="s">
        <v>1544</v>
      </c>
      <c r="B364" s="68" t="s">
        <v>796</v>
      </c>
      <c r="C364" s="169" t="s">
        <v>1627</v>
      </c>
      <c r="D364" s="169" t="s">
        <v>1628</v>
      </c>
      <c r="E364" s="71">
        <v>6000000</v>
      </c>
    </row>
    <row r="365" spans="1:5" s="69" customFormat="1" ht="24" customHeight="1">
      <c r="A365" s="67" t="s">
        <v>1544</v>
      </c>
      <c r="B365" s="68" t="s">
        <v>796</v>
      </c>
      <c r="C365" s="169" t="s">
        <v>1615</v>
      </c>
      <c r="D365" s="169" t="s">
        <v>1629</v>
      </c>
      <c r="E365" s="71">
        <v>25000000</v>
      </c>
    </row>
    <row r="366" spans="1:5" s="69" customFormat="1" ht="24" customHeight="1">
      <c r="A366" s="67" t="s">
        <v>1544</v>
      </c>
      <c r="B366" s="68" t="s">
        <v>796</v>
      </c>
      <c r="C366" s="169" t="s">
        <v>1630</v>
      </c>
      <c r="D366" s="169" t="s">
        <v>1631</v>
      </c>
      <c r="E366" s="71">
        <v>50000000</v>
      </c>
    </row>
    <row r="367" spans="1:5" s="69" customFormat="1" ht="24" customHeight="1">
      <c r="A367" s="67" t="s">
        <v>1544</v>
      </c>
      <c r="B367" s="68" t="s">
        <v>796</v>
      </c>
      <c r="C367" s="169" t="s">
        <v>1632</v>
      </c>
      <c r="D367" s="169" t="s">
        <v>1622</v>
      </c>
      <c r="E367" s="71">
        <v>15000000</v>
      </c>
    </row>
    <row r="368" spans="1:5" s="69" customFormat="1" ht="24" customHeight="1">
      <c r="A368" s="67" t="s">
        <v>1544</v>
      </c>
      <c r="B368" s="68" t="s">
        <v>796</v>
      </c>
      <c r="C368" s="169" t="s">
        <v>1633</v>
      </c>
      <c r="D368" s="169" t="s">
        <v>1624</v>
      </c>
      <c r="E368" s="71">
        <v>10000000</v>
      </c>
    </row>
    <row r="369" spans="1:5" s="69" customFormat="1" ht="24" customHeight="1">
      <c r="A369" s="67" t="s">
        <v>1544</v>
      </c>
      <c r="B369" s="68" t="s">
        <v>796</v>
      </c>
      <c r="C369" s="169" t="s">
        <v>1634</v>
      </c>
      <c r="D369" s="169" t="s">
        <v>1620</v>
      </c>
      <c r="E369" s="71">
        <v>4500000</v>
      </c>
    </row>
    <row r="370" spans="1:5" s="69" customFormat="1" ht="24" customHeight="1">
      <c r="A370" s="67" t="s">
        <v>886</v>
      </c>
      <c r="B370" s="68" t="s">
        <v>796</v>
      </c>
      <c r="C370" s="162" t="s">
        <v>888</v>
      </c>
      <c r="D370" s="162" t="s">
        <v>889</v>
      </c>
      <c r="E370" s="63">
        <v>6000000</v>
      </c>
    </row>
    <row r="371" spans="1:5" s="69" customFormat="1" ht="24" customHeight="1">
      <c r="A371" s="67" t="s">
        <v>890</v>
      </c>
      <c r="B371" s="68" t="s">
        <v>796</v>
      </c>
      <c r="C371" s="162" t="s">
        <v>887</v>
      </c>
      <c r="D371" s="169" t="s">
        <v>891</v>
      </c>
      <c r="E371" s="71">
        <v>4000000</v>
      </c>
    </row>
    <row r="372" spans="1:5" s="69" customFormat="1" ht="24" customHeight="1">
      <c r="A372" s="67" t="s">
        <v>890</v>
      </c>
      <c r="B372" s="68" t="s">
        <v>796</v>
      </c>
      <c r="C372" s="162" t="s">
        <v>888</v>
      </c>
      <c r="D372" s="169" t="s">
        <v>892</v>
      </c>
      <c r="E372" s="71">
        <v>20000000</v>
      </c>
    </row>
    <row r="373" spans="1:5" s="69" customFormat="1" ht="24" customHeight="1">
      <c r="A373" s="67" t="s">
        <v>1244</v>
      </c>
      <c r="B373" s="68" t="s">
        <v>796</v>
      </c>
      <c r="C373" s="169" t="s">
        <v>1256</v>
      </c>
      <c r="D373" s="187" t="s">
        <v>1257</v>
      </c>
      <c r="E373" s="171">
        <v>470000000</v>
      </c>
    </row>
    <row r="374" spans="1:5" s="69" customFormat="1" ht="24" customHeight="1">
      <c r="A374" s="67" t="s">
        <v>2580</v>
      </c>
      <c r="B374" s="68" t="s">
        <v>796</v>
      </c>
      <c r="C374" s="162" t="s">
        <v>2602</v>
      </c>
      <c r="D374" s="169" t="s">
        <v>2603</v>
      </c>
      <c r="E374" s="63">
        <v>21600000</v>
      </c>
    </row>
    <row r="375" spans="1:5" s="69" customFormat="1" ht="24" customHeight="1">
      <c r="A375" s="67" t="s">
        <v>2358</v>
      </c>
      <c r="B375" s="68" t="s">
        <v>796</v>
      </c>
      <c r="C375" s="162" t="s">
        <v>2359</v>
      </c>
      <c r="D375" s="162" t="s">
        <v>2360</v>
      </c>
      <c r="E375" s="63">
        <v>3000000</v>
      </c>
    </row>
    <row r="376" spans="1:5" s="69" customFormat="1" ht="24" customHeight="1">
      <c r="A376" s="67" t="s">
        <v>2476</v>
      </c>
      <c r="B376" s="68" t="s">
        <v>796</v>
      </c>
      <c r="C376" s="169" t="s">
        <v>2505</v>
      </c>
      <c r="D376" s="169" t="s">
        <v>2506</v>
      </c>
      <c r="E376" s="71">
        <v>2500000</v>
      </c>
    </row>
    <row r="377" spans="1:5" s="69" customFormat="1" ht="24" customHeight="1">
      <c r="A377" s="67" t="s">
        <v>2476</v>
      </c>
      <c r="B377" s="68" t="s">
        <v>796</v>
      </c>
      <c r="C377" s="162" t="s">
        <v>2507</v>
      </c>
      <c r="D377" s="184" t="s">
        <v>2508</v>
      </c>
      <c r="E377" s="71">
        <v>5000000</v>
      </c>
    </row>
    <row r="378" spans="1:5" s="69" customFormat="1" ht="24" customHeight="1">
      <c r="A378" s="67" t="s">
        <v>1781</v>
      </c>
      <c r="B378" s="68" t="s">
        <v>796</v>
      </c>
      <c r="C378" s="169" t="s">
        <v>1797</v>
      </c>
      <c r="D378" s="169" t="s">
        <v>1798</v>
      </c>
      <c r="E378" s="71">
        <v>97247000</v>
      </c>
    </row>
    <row r="379" spans="1:5" s="69" customFormat="1" ht="24" customHeight="1">
      <c r="A379" s="67" t="s">
        <v>732</v>
      </c>
      <c r="B379" s="68" t="s">
        <v>796</v>
      </c>
      <c r="C379" s="169" t="s">
        <v>797</v>
      </c>
      <c r="D379" s="169" t="s">
        <v>798</v>
      </c>
      <c r="E379" s="71">
        <v>20000000</v>
      </c>
    </row>
    <row r="380" spans="1:5" s="69" customFormat="1" ht="24" customHeight="1">
      <c r="A380" s="67" t="s">
        <v>766</v>
      </c>
      <c r="B380" s="68" t="s">
        <v>796</v>
      </c>
      <c r="C380" s="169" t="s">
        <v>806</v>
      </c>
      <c r="D380" s="169" t="s">
        <v>807</v>
      </c>
      <c r="E380" s="71">
        <v>45000000</v>
      </c>
    </row>
    <row r="381" spans="1:5" s="69" customFormat="1" ht="24" customHeight="1">
      <c r="A381" s="67" t="s">
        <v>1273</v>
      </c>
      <c r="B381" s="68" t="s">
        <v>796</v>
      </c>
      <c r="C381" s="169" t="s">
        <v>1435</v>
      </c>
      <c r="D381" s="162" t="s">
        <v>1415</v>
      </c>
      <c r="E381" s="71">
        <v>40000000</v>
      </c>
    </row>
    <row r="382" spans="1:5" s="69" customFormat="1" ht="24" customHeight="1">
      <c r="A382" s="67" t="s">
        <v>349</v>
      </c>
      <c r="B382" s="68" t="s">
        <v>796</v>
      </c>
      <c r="C382" s="162" t="s">
        <v>385</v>
      </c>
      <c r="D382" s="169" t="s">
        <v>386</v>
      </c>
      <c r="E382" s="71">
        <v>3600000</v>
      </c>
    </row>
    <row r="383" spans="1:5" s="69" customFormat="1" ht="24" customHeight="1">
      <c r="A383" s="67" t="s">
        <v>349</v>
      </c>
      <c r="B383" s="68" t="s">
        <v>796</v>
      </c>
      <c r="C383" s="169" t="s">
        <v>387</v>
      </c>
      <c r="D383" s="169" t="s">
        <v>386</v>
      </c>
      <c r="E383" s="71">
        <v>1800000</v>
      </c>
    </row>
    <row r="384" spans="1:5" s="69" customFormat="1" ht="24" customHeight="1">
      <c r="A384" s="67" t="s">
        <v>349</v>
      </c>
      <c r="B384" s="68" t="s">
        <v>796</v>
      </c>
      <c r="C384" s="169" t="s">
        <v>388</v>
      </c>
      <c r="D384" s="169" t="s">
        <v>386</v>
      </c>
      <c r="E384" s="71">
        <v>1800000</v>
      </c>
    </row>
    <row r="385" spans="1:5" s="69" customFormat="1" ht="24" customHeight="1">
      <c r="A385" s="67" t="s">
        <v>349</v>
      </c>
      <c r="B385" s="68" t="s">
        <v>796</v>
      </c>
      <c r="C385" s="162" t="s">
        <v>389</v>
      </c>
      <c r="D385" s="169" t="s">
        <v>386</v>
      </c>
      <c r="E385" s="71">
        <v>5400000</v>
      </c>
    </row>
    <row r="386" spans="1:5" s="69" customFormat="1" ht="24" customHeight="1">
      <c r="A386" s="67" t="s">
        <v>349</v>
      </c>
      <c r="B386" s="68" t="s">
        <v>796</v>
      </c>
      <c r="C386" s="169" t="s">
        <v>390</v>
      </c>
      <c r="D386" s="169" t="s">
        <v>391</v>
      </c>
      <c r="E386" s="71">
        <v>2000000</v>
      </c>
    </row>
    <row r="387" spans="1:5" s="69" customFormat="1" ht="24" customHeight="1">
      <c r="A387" s="67" t="s">
        <v>349</v>
      </c>
      <c r="B387" s="68" t="s">
        <v>796</v>
      </c>
      <c r="C387" s="162" t="s">
        <v>392</v>
      </c>
      <c r="D387" s="162" t="s">
        <v>393</v>
      </c>
      <c r="E387" s="63">
        <v>2000000</v>
      </c>
    </row>
    <row r="388" spans="1:5" s="69" customFormat="1" ht="24" customHeight="1">
      <c r="A388" s="67" t="s">
        <v>2272</v>
      </c>
      <c r="B388" s="190">
        <v>44317</v>
      </c>
      <c r="C388" s="169" t="s">
        <v>2283</v>
      </c>
      <c r="D388" s="169" t="s">
        <v>2284</v>
      </c>
      <c r="E388" s="71">
        <v>10800000</v>
      </c>
    </row>
    <row r="389" spans="1:5" s="69" customFormat="1" ht="24" customHeight="1">
      <c r="A389" s="67" t="s">
        <v>1544</v>
      </c>
      <c r="B389" s="190">
        <v>44317</v>
      </c>
      <c r="C389" s="169" t="s">
        <v>1635</v>
      </c>
      <c r="D389" s="169" t="s">
        <v>1636</v>
      </c>
      <c r="E389" s="71">
        <v>158000000</v>
      </c>
    </row>
    <row r="390" spans="1:5" s="69" customFormat="1" ht="24" customHeight="1">
      <c r="A390" s="67" t="s">
        <v>1544</v>
      </c>
      <c r="B390" s="190">
        <v>44317</v>
      </c>
      <c r="C390" s="169" t="s">
        <v>1637</v>
      </c>
      <c r="D390" s="169" t="s">
        <v>1638</v>
      </c>
      <c r="E390" s="71">
        <v>8000000</v>
      </c>
    </row>
    <row r="391" spans="1:5" s="69" customFormat="1" ht="24" customHeight="1">
      <c r="A391" s="67" t="s">
        <v>2604</v>
      </c>
      <c r="B391" s="190">
        <v>44317</v>
      </c>
      <c r="C391" s="169" t="s">
        <v>2605</v>
      </c>
      <c r="D391" s="169" t="s">
        <v>2606</v>
      </c>
      <c r="E391" s="71">
        <v>16607000</v>
      </c>
    </row>
    <row r="392" spans="1:5" s="69" customFormat="1" ht="24" customHeight="1">
      <c r="A392" s="67" t="s">
        <v>1195</v>
      </c>
      <c r="B392" s="190">
        <v>44317</v>
      </c>
      <c r="C392" s="169" t="s">
        <v>1204</v>
      </c>
      <c r="D392" s="169" t="s">
        <v>1205</v>
      </c>
      <c r="E392" s="71">
        <v>12000000</v>
      </c>
    </row>
    <row r="393" spans="1:5" s="69" customFormat="1" ht="24" customHeight="1">
      <c r="A393" s="67" t="s">
        <v>475</v>
      </c>
      <c r="B393" s="190">
        <v>44317</v>
      </c>
      <c r="C393" s="188" t="s">
        <v>506</v>
      </c>
      <c r="D393" s="169" t="s">
        <v>2621</v>
      </c>
      <c r="E393" s="71">
        <v>22400000</v>
      </c>
    </row>
    <row r="394" spans="1:5" s="69" customFormat="1" ht="24" customHeight="1">
      <c r="A394" s="67" t="s">
        <v>2214</v>
      </c>
      <c r="B394" s="190">
        <v>44317</v>
      </c>
      <c r="C394" s="162" t="s">
        <v>2215</v>
      </c>
      <c r="D394" s="162" t="s">
        <v>2216</v>
      </c>
      <c r="E394" s="63">
        <v>600000000</v>
      </c>
    </row>
    <row r="395" spans="1:5" s="69" customFormat="1" ht="24" customHeight="1">
      <c r="A395" s="67" t="s">
        <v>2293</v>
      </c>
      <c r="B395" s="190">
        <v>44317</v>
      </c>
      <c r="C395" s="169" t="s">
        <v>2310</v>
      </c>
      <c r="D395" s="169" t="s">
        <v>2311</v>
      </c>
      <c r="E395" s="71">
        <v>10000000</v>
      </c>
    </row>
    <row r="396" spans="1:5" s="69" customFormat="1" ht="24" customHeight="1">
      <c r="A396" s="67" t="s">
        <v>349</v>
      </c>
      <c r="B396" s="190">
        <v>44317</v>
      </c>
      <c r="C396" s="169" t="s">
        <v>394</v>
      </c>
      <c r="D396" s="169" t="s">
        <v>395</v>
      </c>
      <c r="E396" s="71">
        <v>6000000</v>
      </c>
    </row>
    <row r="397" spans="1:5" s="69" customFormat="1" ht="24" customHeight="1">
      <c r="A397" s="67" t="s">
        <v>234</v>
      </c>
      <c r="B397" s="68" t="s">
        <v>1066</v>
      </c>
      <c r="C397" s="169" t="s">
        <v>249</v>
      </c>
      <c r="D397" s="169" t="s">
        <v>250</v>
      </c>
      <c r="E397" s="71">
        <v>6000000</v>
      </c>
    </row>
    <row r="398" spans="1:5" s="69" customFormat="1" ht="24" customHeight="1">
      <c r="A398" s="67" t="s">
        <v>954</v>
      </c>
      <c r="B398" s="68" t="s">
        <v>1066</v>
      </c>
      <c r="C398" s="162" t="s">
        <v>1019</v>
      </c>
      <c r="D398" s="162" t="s">
        <v>1020</v>
      </c>
      <c r="E398" s="63">
        <v>19000000</v>
      </c>
    </row>
    <row r="399" spans="1:5" s="69" customFormat="1" ht="24" customHeight="1">
      <c r="A399" s="67" t="s">
        <v>954</v>
      </c>
      <c r="B399" s="68" t="s">
        <v>1066</v>
      </c>
      <c r="C399" s="162" t="s">
        <v>1021</v>
      </c>
      <c r="D399" s="169" t="s">
        <v>1022</v>
      </c>
      <c r="E399" s="71">
        <v>20000000</v>
      </c>
    </row>
    <row r="400" spans="1:5" s="69" customFormat="1" ht="24" customHeight="1">
      <c r="A400" s="67" t="s">
        <v>2049</v>
      </c>
      <c r="B400" s="68" t="s">
        <v>1066</v>
      </c>
      <c r="C400" s="162" t="s">
        <v>2055</v>
      </c>
      <c r="D400" s="162" t="s">
        <v>2056</v>
      </c>
      <c r="E400" s="63">
        <v>8000000</v>
      </c>
    </row>
    <row r="401" spans="1:5" s="69" customFormat="1" ht="24" customHeight="1">
      <c r="A401" s="67" t="s">
        <v>2541</v>
      </c>
      <c r="B401" s="68" t="s">
        <v>1066</v>
      </c>
      <c r="C401" s="162" t="s">
        <v>2546</v>
      </c>
      <c r="D401" s="162" t="s">
        <v>2547</v>
      </c>
      <c r="E401" s="63">
        <v>30000000</v>
      </c>
    </row>
    <row r="402" spans="1:5" s="69" customFormat="1" ht="24" customHeight="1">
      <c r="A402" s="67" t="s">
        <v>2443</v>
      </c>
      <c r="B402" s="68" t="s">
        <v>1066</v>
      </c>
      <c r="C402" s="169" t="s">
        <v>2444</v>
      </c>
      <c r="D402" s="169" t="s">
        <v>2445</v>
      </c>
      <c r="E402" s="71">
        <v>20000000</v>
      </c>
    </row>
    <row r="403" spans="1:5" s="69" customFormat="1" ht="24" customHeight="1">
      <c r="A403" s="67" t="s">
        <v>602</v>
      </c>
      <c r="B403" s="68" t="s">
        <v>1066</v>
      </c>
      <c r="C403" s="162" t="s">
        <v>605</v>
      </c>
      <c r="D403" s="169" t="s">
        <v>2621</v>
      </c>
      <c r="E403" s="63">
        <v>6000000</v>
      </c>
    </row>
    <row r="404" spans="1:5" s="69" customFormat="1" ht="24" customHeight="1">
      <c r="A404" s="67" t="s">
        <v>1090</v>
      </c>
      <c r="B404" s="68" t="s">
        <v>1066</v>
      </c>
      <c r="C404" s="169" t="s">
        <v>1091</v>
      </c>
      <c r="D404" s="169" t="s">
        <v>1092</v>
      </c>
      <c r="E404" s="71">
        <v>10000000</v>
      </c>
    </row>
    <row r="405" spans="1:5" s="69" customFormat="1" ht="24" customHeight="1">
      <c r="A405" s="67" t="s">
        <v>1093</v>
      </c>
      <c r="B405" s="68" t="s">
        <v>1066</v>
      </c>
      <c r="C405" s="169" t="s">
        <v>1091</v>
      </c>
      <c r="D405" s="169" t="s">
        <v>1094</v>
      </c>
      <c r="E405" s="71">
        <v>15000000</v>
      </c>
    </row>
    <row r="406" spans="1:5" s="69" customFormat="1" ht="24" customHeight="1">
      <c r="A406" s="67" t="s">
        <v>1273</v>
      </c>
      <c r="B406" s="68" t="s">
        <v>1066</v>
      </c>
      <c r="C406" s="162" t="s">
        <v>1436</v>
      </c>
      <c r="D406" s="162" t="s">
        <v>1417</v>
      </c>
      <c r="E406" s="63">
        <v>100000000</v>
      </c>
    </row>
    <row r="407" spans="1:5" s="69" customFormat="1" ht="24" customHeight="1">
      <c r="A407" s="67" t="s">
        <v>2186</v>
      </c>
      <c r="B407" s="68" t="s">
        <v>1066</v>
      </c>
      <c r="C407" s="169" t="s">
        <v>2217</v>
      </c>
      <c r="D407" s="169" t="s">
        <v>2213</v>
      </c>
      <c r="E407" s="71">
        <v>700000000</v>
      </c>
    </row>
    <row r="408" spans="1:5" s="69" customFormat="1" ht="24" customHeight="1">
      <c r="A408" s="67" t="s">
        <v>1544</v>
      </c>
      <c r="B408" s="172">
        <v>44378</v>
      </c>
      <c r="C408" s="169" t="s">
        <v>1639</v>
      </c>
      <c r="D408" s="169" t="s">
        <v>1640</v>
      </c>
      <c r="E408" s="71">
        <v>100000000</v>
      </c>
    </row>
    <row r="409" spans="1:5" s="69" customFormat="1" ht="24" customHeight="1">
      <c r="A409" s="67" t="s">
        <v>421</v>
      </c>
      <c r="B409" s="172">
        <v>44378</v>
      </c>
      <c r="C409" s="169" t="s">
        <v>424</v>
      </c>
      <c r="D409" s="169" t="s">
        <v>425</v>
      </c>
      <c r="E409" s="71">
        <v>15000000</v>
      </c>
    </row>
    <row r="410" spans="1:5" s="69" customFormat="1" ht="24" customHeight="1">
      <c r="A410" s="67" t="s">
        <v>1244</v>
      </c>
      <c r="B410" s="172">
        <v>44378</v>
      </c>
      <c r="C410" s="162" t="s">
        <v>1258</v>
      </c>
      <c r="D410" s="185" t="s">
        <v>1259</v>
      </c>
      <c r="E410" s="170">
        <v>20000000000</v>
      </c>
    </row>
    <row r="411" spans="1:5" s="69" customFormat="1" ht="24" customHeight="1">
      <c r="A411" s="67" t="s">
        <v>580</v>
      </c>
      <c r="B411" s="172">
        <v>44378</v>
      </c>
      <c r="C411" s="169" t="s">
        <v>584</v>
      </c>
      <c r="D411" s="169" t="s">
        <v>582</v>
      </c>
      <c r="E411" s="71">
        <v>8000000</v>
      </c>
    </row>
    <row r="412" spans="1:5" s="69" customFormat="1" ht="24" customHeight="1">
      <c r="A412" s="67" t="s">
        <v>2476</v>
      </c>
      <c r="B412" s="172">
        <v>44378</v>
      </c>
      <c r="C412" s="162" t="s">
        <v>2509</v>
      </c>
      <c r="D412" s="162" t="s">
        <v>2510</v>
      </c>
      <c r="E412" s="63">
        <v>199980000</v>
      </c>
    </row>
    <row r="413" spans="1:5" s="69" customFormat="1" ht="24" customHeight="1">
      <c r="A413" s="67" t="s">
        <v>2476</v>
      </c>
      <c r="B413" s="172">
        <v>44378</v>
      </c>
      <c r="C413" s="162" t="s">
        <v>2511</v>
      </c>
      <c r="D413" s="184" t="s">
        <v>2512</v>
      </c>
      <c r="E413" s="71">
        <v>58410000</v>
      </c>
    </row>
    <row r="414" spans="1:5" s="69" customFormat="1" ht="24" customHeight="1">
      <c r="A414" s="67" t="s">
        <v>1273</v>
      </c>
      <c r="B414" s="172">
        <v>44378</v>
      </c>
      <c r="C414" s="162" t="s">
        <v>1437</v>
      </c>
      <c r="D414" s="162" t="s">
        <v>1417</v>
      </c>
      <c r="E414" s="63">
        <v>100000000</v>
      </c>
    </row>
    <row r="415" spans="1:5" s="69" customFormat="1" ht="24" customHeight="1">
      <c r="A415" s="67" t="s">
        <v>349</v>
      </c>
      <c r="B415" s="172">
        <v>44378</v>
      </c>
      <c r="C415" s="169" t="s">
        <v>396</v>
      </c>
      <c r="D415" s="169" t="s">
        <v>397</v>
      </c>
      <c r="E415" s="71">
        <v>15000000</v>
      </c>
    </row>
    <row r="416" spans="1:5" s="69" customFormat="1" ht="24" customHeight="1">
      <c r="A416" s="67" t="s">
        <v>2040</v>
      </c>
      <c r="B416" s="172">
        <v>44378</v>
      </c>
      <c r="C416" s="162" t="s">
        <v>2041</v>
      </c>
      <c r="D416" s="162" t="s">
        <v>2042</v>
      </c>
      <c r="E416" s="63">
        <v>5000000</v>
      </c>
    </row>
    <row r="417" spans="1:5" s="69" customFormat="1" ht="24" customHeight="1">
      <c r="A417" s="67" t="s">
        <v>665</v>
      </c>
      <c r="B417" s="167" t="s">
        <v>1023</v>
      </c>
      <c r="C417" s="169" t="s">
        <v>668</v>
      </c>
      <c r="D417" s="169" t="s">
        <v>669</v>
      </c>
      <c r="E417" s="71">
        <v>20000000</v>
      </c>
    </row>
    <row r="418" spans="1:5" s="69" customFormat="1" ht="24" customHeight="1">
      <c r="A418" s="67" t="s">
        <v>948</v>
      </c>
      <c r="B418" s="167" t="s">
        <v>1023</v>
      </c>
      <c r="C418" s="162" t="s">
        <v>1024</v>
      </c>
      <c r="D418" s="162" t="s">
        <v>1025</v>
      </c>
      <c r="E418" s="63">
        <v>20900000</v>
      </c>
    </row>
    <row r="419" spans="1:5" s="69" customFormat="1" ht="24" customHeight="1">
      <c r="A419" s="67" t="s">
        <v>948</v>
      </c>
      <c r="B419" s="167" t="s">
        <v>1023</v>
      </c>
      <c r="C419" s="162" t="s">
        <v>1026</v>
      </c>
      <c r="D419" s="162" t="s">
        <v>1027</v>
      </c>
      <c r="E419" s="63">
        <v>19200000</v>
      </c>
    </row>
    <row r="420" spans="1:5" s="69" customFormat="1" ht="24" customHeight="1">
      <c r="A420" s="67" t="s">
        <v>1544</v>
      </c>
      <c r="B420" s="167" t="s">
        <v>1023</v>
      </c>
      <c r="C420" s="169" t="s">
        <v>1641</v>
      </c>
      <c r="D420" s="169" t="s">
        <v>1620</v>
      </c>
      <c r="E420" s="71">
        <v>4500000</v>
      </c>
    </row>
    <row r="421" spans="1:5" s="69" customFormat="1" ht="24" customHeight="1">
      <c r="A421" s="67" t="s">
        <v>1544</v>
      </c>
      <c r="B421" s="167" t="s">
        <v>1023</v>
      </c>
      <c r="C421" s="169" t="s">
        <v>1642</v>
      </c>
      <c r="D421" s="169" t="s">
        <v>1643</v>
      </c>
      <c r="E421" s="71">
        <v>15000000</v>
      </c>
    </row>
    <row r="422" spans="1:5" s="69" customFormat="1" ht="24" customHeight="1">
      <c r="A422" s="67" t="s">
        <v>1544</v>
      </c>
      <c r="B422" s="167" t="s">
        <v>1023</v>
      </c>
      <c r="C422" s="169" t="s">
        <v>1644</v>
      </c>
      <c r="D422" s="169" t="s">
        <v>1645</v>
      </c>
      <c r="E422" s="71">
        <v>12000000</v>
      </c>
    </row>
    <row r="423" spans="1:5" s="69" customFormat="1" ht="24" customHeight="1">
      <c r="A423" s="67" t="s">
        <v>2579</v>
      </c>
      <c r="B423" s="167" t="s">
        <v>1023</v>
      </c>
      <c r="C423" s="169" t="s">
        <v>2612</v>
      </c>
      <c r="D423" s="169" t="s">
        <v>2621</v>
      </c>
      <c r="E423" s="63">
        <v>34000000</v>
      </c>
    </row>
    <row r="424" spans="1:5" s="69" customFormat="1" ht="24" customHeight="1">
      <c r="A424" s="67" t="s">
        <v>1931</v>
      </c>
      <c r="B424" s="167" t="s">
        <v>1023</v>
      </c>
      <c r="C424" s="169" t="s">
        <v>1948</v>
      </c>
      <c r="D424" s="169" t="s">
        <v>1949</v>
      </c>
      <c r="E424" s="71">
        <v>22000000</v>
      </c>
    </row>
    <row r="425" spans="1:5" s="69" customFormat="1" ht="24" customHeight="1">
      <c r="A425" s="67" t="s">
        <v>1273</v>
      </c>
      <c r="B425" s="167" t="s">
        <v>1023</v>
      </c>
      <c r="C425" s="169" t="s">
        <v>1438</v>
      </c>
      <c r="D425" s="162" t="s">
        <v>1415</v>
      </c>
      <c r="E425" s="71">
        <v>120000000</v>
      </c>
    </row>
    <row r="426" spans="1:5" s="69" customFormat="1" ht="24" customHeight="1">
      <c r="A426" s="67" t="s">
        <v>665</v>
      </c>
      <c r="B426" s="68" t="s">
        <v>1077</v>
      </c>
      <c r="C426" s="169" t="s">
        <v>666</v>
      </c>
      <c r="D426" s="169" t="s">
        <v>667</v>
      </c>
      <c r="E426" s="71">
        <v>20000000</v>
      </c>
    </row>
    <row r="427" spans="1:5" s="69" customFormat="1" ht="24" customHeight="1">
      <c r="A427" s="67" t="s">
        <v>421</v>
      </c>
      <c r="B427" s="68" t="s">
        <v>1077</v>
      </c>
      <c r="C427" s="169" t="s">
        <v>462</v>
      </c>
      <c r="D427" s="169" t="s">
        <v>463</v>
      </c>
      <c r="E427" s="168">
        <v>5000000</v>
      </c>
    </row>
    <row r="428" spans="1:5" s="69" customFormat="1" ht="24" customHeight="1">
      <c r="A428" s="67" t="s">
        <v>2541</v>
      </c>
      <c r="B428" s="68" t="s">
        <v>1077</v>
      </c>
      <c r="C428" s="169" t="s">
        <v>2548</v>
      </c>
      <c r="D428" s="169" t="s">
        <v>2549</v>
      </c>
      <c r="E428" s="71">
        <v>267200000</v>
      </c>
    </row>
    <row r="429" spans="1:5" s="69" customFormat="1" ht="24" customHeight="1">
      <c r="A429" s="67" t="s">
        <v>1734</v>
      </c>
      <c r="B429" s="68" t="s">
        <v>1077</v>
      </c>
      <c r="C429" s="169" t="s">
        <v>1735</v>
      </c>
      <c r="D429" s="162" t="s">
        <v>1736</v>
      </c>
      <c r="E429" s="71">
        <v>40000000</v>
      </c>
    </row>
    <row r="430" spans="1:5" s="69" customFormat="1" ht="24" customHeight="1">
      <c r="A430" s="67" t="s">
        <v>1083</v>
      </c>
      <c r="B430" s="68" t="s">
        <v>1077</v>
      </c>
      <c r="C430" s="169" t="s">
        <v>1095</v>
      </c>
      <c r="D430" s="169" t="s">
        <v>1087</v>
      </c>
      <c r="E430" s="71">
        <v>3740000</v>
      </c>
    </row>
    <row r="431" spans="1:5" s="69" customFormat="1" ht="24" customHeight="1">
      <c r="A431" s="67" t="s">
        <v>1274</v>
      </c>
      <c r="B431" s="68" t="s">
        <v>1077</v>
      </c>
      <c r="C431" s="169" t="s">
        <v>1439</v>
      </c>
      <c r="D431" s="162" t="s">
        <v>1415</v>
      </c>
      <c r="E431" s="71">
        <v>60000000</v>
      </c>
    </row>
    <row r="432" spans="1:5" s="69" customFormat="1" ht="24" customHeight="1">
      <c r="A432" s="67" t="s">
        <v>2293</v>
      </c>
      <c r="B432" s="68" t="s">
        <v>1077</v>
      </c>
      <c r="C432" s="162" t="s">
        <v>2312</v>
      </c>
      <c r="D432" s="162" t="s">
        <v>2313</v>
      </c>
      <c r="E432" s="63">
        <v>20000000</v>
      </c>
    </row>
    <row r="433" spans="1:5" s="69" customFormat="1" ht="24" customHeight="1">
      <c r="A433" s="67" t="s">
        <v>2385</v>
      </c>
      <c r="B433" s="68" t="s">
        <v>934</v>
      </c>
      <c r="C433" s="162" t="s">
        <v>2386</v>
      </c>
      <c r="D433" s="169" t="s">
        <v>2621</v>
      </c>
      <c r="E433" s="63">
        <v>20000000</v>
      </c>
    </row>
    <row r="434" spans="1:5" s="69" customFormat="1" ht="24" customHeight="1">
      <c r="A434" s="67" t="s">
        <v>1549</v>
      </c>
      <c r="B434" s="68" t="s">
        <v>934</v>
      </c>
      <c r="C434" s="169" t="s">
        <v>1646</v>
      </c>
      <c r="D434" s="169" t="s">
        <v>1592</v>
      </c>
      <c r="E434" s="71">
        <v>3000000</v>
      </c>
    </row>
    <row r="435" spans="1:5" s="69" customFormat="1" ht="24" customHeight="1">
      <c r="A435" s="67" t="s">
        <v>1544</v>
      </c>
      <c r="B435" s="68" t="s">
        <v>934</v>
      </c>
      <c r="C435" s="169" t="s">
        <v>1642</v>
      </c>
      <c r="D435" s="169" t="s">
        <v>1622</v>
      </c>
      <c r="E435" s="71">
        <v>15000000</v>
      </c>
    </row>
    <row r="436" spans="1:5" s="69" customFormat="1" ht="24" customHeight="1">
      <c r="A436" s="67" t="s">
        <v>1544</v>
      </c>
      <c r="B436" s="68" t="s">
        <v>934</v>
      </c>
      <c r="C436" s="169" t="s">
        <v>1644</v>
      </c>
      <c r="D436" s="169" t="s">
        <v>1645</v>
      </c>
      <c r="E436" s="71">
        <v>10000000</v>
      </c>
    </row>
    <row r="437" spans="1:5" s="69" customFormat="1" ht="24" customHeight="1">
      <c r="A437" s="67" t="s">
        <v>1544</v>
      </c>
      <c r="B437" s="68" t="s">
        <v>934</v>
      </c>
      <c r="C437" s="169" t="s">
        <v>1641</v>
      </c>
      <c r="D437" s="169" t="s">
        <v>1620</v>
      </c>
      <c r="E437" s="71">
        <v>3000000</v>
      </c>
    </row>
    <row r="438" spans="1:5" s="69" customFormat="1" ht="24" customHeight="1">
      <c r="A438" s="67" t="s">
        <v>933</v>
      </c>
      <c r="B438" s="68" t="s">
        <v>934</v>
      </c>
      <c r="C438" s="162" t="s">
        <v>935</v>
      </c>
      <c r="D438" s="162" t="s">
        <v>936</v>
      </c>
      <c r="E438" s="63">
        <v>15500000</v>
      </c>
    </row>
    <row r="439" spans="1:5" s="69" customFormat="1" ht="24" customHeight="1">
      <c r="A439" s="67" t="s">
        <v>2438</v>
      </c>
      <c r="B439" s="68" t="s">
        <v>934</v>
      </c>
      <c r="C439" s="162" t="s">
        <v>2446</v>
      </c>
      <c r="D439" s="162" t="s">
        <v>2447</v>
      </c>
      <c r="E439" s="71">
        <v>364120150</v>
      </c>
    </row>
    <row r="440" spans="1:5" s="69" customFormat="1" ht="24" customHeight="1">
      <c r="A440" s="67" t="s">
        <v>1544</v>
      </c>
      <c r="B440" s="172">
        <v>44501</v>
      </c>
      <c r="C440" s="169" t="s">
        <v>1647</v>
      </c>
      <c r="D440" s="169" t="s">
        <v>1622</v>
      </c>
      <c r="E440" s="71">
        <v>12000000</v>
      </c>
    </row>
    <row r="441" spans="1:5" s="69" customFormat="1" ht="24" customHeight="1">
      <c r="A441" s="67" t="s">
        <v>1544</v>
      </c>
      <c r="B441" s="172">
        <v>44501</v>
      </c>
      <c r="C441" s="169" t="s">
        <v>1648</v>
      </c>
      <c r="D441" s="169" t="s">
        <v>1602</v>
      </c>
      <c r="E441" s="71">
        <v>3000000</v>
      </c>
    </row>
    <row r="442" spans="1:5" s="69" customFormat="1" ht="24" customHeight="1">
      <c r="A442" s="67" t="s">
        <v>1544</v>
      </c>
      <c r="B442" s="172">
        <v>44501</v>
      </c>
      <c r="C442" s="169" t="s">
        <v>1649</v>
      </c>
      <c r="D442" s="169" t="s">
        <v>1620</v>
      </c>
      <c r="E442" s="71">
        <v>4500000</v>
      </c>
    </row>
    <row r="443" spans="1:5" s="69" customFormat="1" ht="24" customHeight="1">
      <c r="A443" s="67" t="s">
        <v>1544</v>
      </c>
      <c r="B443" s="172">
        <v>44501</v>
      </c>
      <c r="C443" s="169" t="s">
        <v>1650</v>
      </c>
      <c r="D443" s="169" t="s">
        <v>1651</v>
      </c>
      <c r="E443" s="71">
        <v>10000000</v>
      </c>
    </row>
    <row r="444" spans="1:5" s="69" customFormat="1" ht="24" customHeight="1">
      <c r="A444" s="67" t="s">
        <v>601</v>
      </c>
      <c r="B444" s="172">
        <v>44501</v>
      </c>
      <c r="C444" s="162" t="s">
        <v>606</v>
      </c>
      <c r="D444" s="169" t="s">
        <v>2621</v>
      </c>
      <c r="E444" s="71">
        <v>6000000</v>
      </c>
    </row>
    <row r="445" spans="1:5" s="69" customFormat="1" ht="24" customHeight="1">
      <c r="A445" s="67" t="s">
        <v>642</v>
      </c>
      <c r="B445" s="68" t="s">
        <v>670</v>
      </c>
      <c r="C445" s="162" t="s">
        <v>671</v>
      </c>
      <c r="D445" s="162" t="s">
        <v>672</v>
      </c>
      <c r="E445" s="63">
        <v>350000000</v>
      </c>
    </row>
    <row r="446" spans="1:5" s="69" customFormat="1" ht="24" customHeight="1">
      <c r="A446" s="67" t="s">
        <v>665</v>
      </c>
      <c r="B446" s="68" t="s">
        <v>670</v>
      </c>
      <c r="C446" s="169" t="s">
        <v>673</v>
      </c>
      <c r="D446" s="169" t="s">
        <v>674</v>
      </c>
      <c r="E446" s="71">
        <v>10000000</v>
      </c>
    </row>
    <row r="447" spans="1:5" s="69" customFormat="1" ht="24" customHeight="1">
      <c r="A447" s="67" t="s">
        <v>890</v>
      </c>
      <c r="B447" s="68" t="s">
        <v>670</v>
      </c>
      <c r="C447" s="162" t="s">
        <v>888</v>
      </c>
      <c r="D447" s="169" t="s">
        <v>893</v>
      </c>
      <c r="E447" s="71">
        <v>100000000</v>
      </c>
    </row>
    <row r="448" spans="1:5" s="69" customFormat="1" ht="24" customHeight="1">
      <c r="A448" s="67" t="s">
        <v>2052</v>
      </c>
      <c r="B448" s="68" t="s">
        <v>670</v>
      </c>
      <c r="C448" s="162" t="s">
        <v>2057</v>
      </c>
      <c r="D448" s="162" t="s">
        <v>2058</v>
      </c>
      <c r="E448" s="63">
        <v>7812000</v>
      </c>
    </row>
    <row r="449" spans="1:5" s="69" customFormat="1" ht="24" customHeight="1">
      <c r="A449" s="67" t="s">
        <v>2052</v>
      </c>
      <c r="B449" s="68" t="s">
        <v>670</v>
      </c>
      <c r="C449" s="162" t="s">
        <v>2059</v>
      </c>
      <c r="D449" s="169" t="s">
        <v>2060</v>
      </c>
      <c r="E449" s="71">
        <v>4462000</v>
      </c>
    </row>
    <row r="450" spans="1:5" s="69" customFormat="1" ht="24" customHeight="1">
      <c r="A450" s="67" t="s">
        <v>1083</v>
      </c>
      <c r="B450" s="68" t="s">
        <v>670</v>
      </c>
      <c r="C450" s="162" t="s">
        <v>1097</v>
      </c>
      <c r="D450" s="162" t="s">
        <v>1098</v>
      </c>
      <c r="E450" s="63">
        <v>8400000</v>
      </c>
    </row>
    <row r="451" spans="1:5" s="69" customFormat="1" ht="24" customHeight="1">
      <c r="A451" s="67" t="s">
        <v>1083</v>
      </c>
      <c r="B451" s="68" t="s">
        <v>670</v>
      </c>
      <c r="C451" s="169" t="s">
        <v>1099</v>
      </c>
      <c r="D451" s="169" t="s">
        <v>1100</v>
      </c>
      <c r="E451" s="71">
        <v>2845560</v>
      </c>
    </row>
    <row r="452" spans="1:5" s="69" customFormat="1" ht="24" customHeight="1">
      <c r="A452" s="67" t="s">
        <v>1093</v>
      </c>
      <c r="B452" s="68" t="s">
        <v>670</v>
      </c>
      <c r="C452" s="162" t="s">
        <v>1101</v>
      </c>
      <c r="D452" s="162" t="s">
        <v>1102</v>
      </c>
      <c r="E452" s="63">
        <v>4300560</v>
      </c>
    </row>
    <row r="453" spans="1:5" s="69" customFormat="1" ht="24" customHeight="1">
      <c r="A453" s="67" t="s">
        <v>1083</v>
      </c>
      <c r="B453" s="68" t="s">
        <v>670</v>
      </c>
      <c r="C453" s="169" t="s">
        <v>1103</v>
      </c>
      <c r="D453" s="169" t="s">
        <v>1104</v>
      </c>
      <c r="E453" s="71">
        <v>9525000</v>
      </c>
    </row>
    <row r="454" spans="1:5" s="69" customFormat="1" ht="24" customHeight="1">
      <c r="A454" s="67" t="s">
        <v>1090</v>
      </c>
      <c r="B454" s="68" t="s">
        <v>670</v>
      </c>
      <c r="C454" s="169" t="s">
        <v>1105</v>
      </c>
      <c r="D454" s="169" t="s">
        <v>1106</v>
      </c>
      <c r="E454" s="71">
        <v>5362000</v>
      </c>
    </row>
    <row r="455" spans="1:5" s="69" customFormat="1" ht="24" customHeight="1">
      <c r="A455" s="67" t="s">
        <v>1083</v>
      </c>
      <c r="B455" s="68" t="s">
        <v>670</v>
      </c>
      <c r="C455" s="169" t="s">
        <v>1107</v>
      </c>
      <c r="D455" s="169" t="s">
        <v>1108</v>
      </c>
      <c r="E455" s="71">
        <v>4551960</v>
      </c>
    </row>
    <row r="456" spans="1:5" s="69" customFormat="1" ht="24" customHeight="1">
      <c r="A456" s="67" t="s">
        <v>1083</v>
      </c>
      <c r="B456" s="68" t="s">
        <v>670</v>
      </c>
      <c r="C456" s="169" t="s">
        <v>1109</v>
      </c>
      <c r="D456" s="169" t="s">
        <v>1110</v>
      </c>
      <c r="E456" s="71">
        <v>19118000</v>
      </c>
    </row>
    <row r="457" spans="1:5" s="69" customFormat="1" ht="24" customHeight="1">
      <c r="A457" s="67" t="s">
        <v>1093</v>
      </c>
      <c r="B457" s="68" t="s">
        <v>670</v>
      </c>
      <c r="C457" s="169" t="s">
        <v>1111</v>
      </c>
      <c r="D457" s="169" t="s">
        <v>1112</v>
      </c>
      <c r="E457" s="71">
        <v>5493000</v>
      </c>
    </row>
    <row r="458" spans="1:5" s="69" customFormat="1" ht="24" customHeight="1">
      <c r="A458" s="67" t="s">
        <v>1083</v>
      </c>
      <c r="B458" s="68" t="s">
        <v>670</v>
      </c>
      <c r="C458" s="169" t="s">
        <v>1113</v>
      </c>
      <c r="D458" s="169" t="s">
        <v>1114</v>
      </c>
      <c r="E458" s="71">
        <v>2886000</v>
      </c>
    </row>
    <row r="459" spans="1:5" s="69" customFormat="1" ht="24" customHeight="1">
      <c r="A459" s="67" t="s">
        <v>1083</v>
      </c>
      <c r="B459" s="68" t="s">
        <v>670</v>
      </c>
      <c r="C459" s="169" t="s">
        <v>1115</v>
      </c>
      <c r="D459" s="169" t="s">
        <v>1116</v>
      </c>
      <c r="E459" s="71">
        <v>2844000</v>
      </c>
    </row>
    <row r="460" spans="1:5" s="69" customFormat="1" ht="24" customHeight="1">
      <c r="A460" s="67" t="s">
        <v>1083</v>
      </c>
      <c r="B460" s="68" t="s">
        <v>670</v>
      </c>
      <c r="C460" s="169" t="s">
        <v>1117</v>
      </c>
      <c r="D460" s="169" t="s">
        <v>1118</v>
      </c>
      <c r="E460" s="71">
        <v>113010000</v>
      </c>
    </row>
  </sheetData>
  <sortState ref="A4:N461">
    <sortCondition ref="B4:B461"/>
  </sortState>
  <mergeCells count="1">
    <mergeCell ref="A1:C1"/>
  </mergeCells>
  <phoneticPr fontId="12" type="noConversion"/>
  <pageMargins left="0.70866141732283472" right="0.70866141732283472" top="0.74803149606299213" bottom="0.74803149606299213" header="0.31496062992125984" footer="0.31496062992125984"/>
  <pageSetup paperSize="9" scale="8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G283"/>
  <sheetViews>
    <sheetView workbookViewId="0">
      <selection activeCell="A3" sqref="A3"/>
    </sheetView>
  </sheetViews>
  <sheetFormatPr defaultColWidth="9" defaultRowHeight="16.5"/>
  <cols>
    <col min="1" max="1" width="14.125" style="7" customWidth="1"/>
    <col min="2" max="2" width="16" style="7" customWidth="1"/>
    <col min="3" max="3" width="40.875" style="11" customWidth="1"/>
    <col min="4" max="4" width="18.125" style="11" customWidth="1"/>
    <col min="5" max="5" width="12.5" style="5" customWidth="1"/>
    <col min="6" max="16384" width="9" style="1"/>
  </cols>
  <sheetData>
    <row r="1" spans="1:5" ht="28.5" customHeight="1">
      <c r="A1" s="243" t="s">
        <v>105</v>
      </c>
      <c r="B1" s="243"/>
      <c r="C1" s="243"/>
      <c r="D1" s="174"/>
      <c r="E1" s="74"/>
    </row>
    <row r="2" spans="1:5" ht="16.5" customHeight="1">
      <c r="A2" s="193"/>
      <c r="B2" s="192"/>
      <c r="C2" s="204"/>
      <c r="D2" s="204"/>
      <c r="E2" s="3"/>
    </row>
    <row r="3" spans="1:5" ht="24.75" customHeight="1">
      <c r="A3" s="44" t="s">
        <v>0</v>
      </c>
      <c r="B3" s="44" t="s">
        <v>1</v>
      </c>
      <c r="C3" s="176" t="s">
        <v>2</v>
      </c>
      <c r="D3" s="177" t="s">
        <v>3</v>
      </c>
      <c r="E3" s="197" t="s">
        <v>109</v>
      </c>
    </row>
    <row r="4" spans="1:5" ht="27" customHeight="1">
      <c r="A4" s="18" t="s">
        <v>675</v>
      </c>
      <c r="B4" s="57" t="s">
        <v>761</v>
      </c>
      <c r="C4" s="59" t="s">
        <v>676</v>
      </c>
      <c r="D4" s="59" t="s">
        <v>677</v>
      </c>
      <c r="E4" s="60">
        <v>110000000</v>
      </c>
    </row>
    <row r="5" spans="1:5" ht="27" customHeight="1">
      <c r="A5" s="18" t="s">
        <v>678</v>
      </c>
      <c r="B5" s="57" t="s">
        <v>761</v>
      </c>
      <c r="C5" s="56" t="s">
        <v>679</v>
      </c>
      <c r="D5" s="56" t="s">
        <v>680</v>
      </c>
      <c r="E5" s="198">
        <v>26900000</v>
      </c>
    </row>
    <row r="6" spans="1:5" ht="27" customHeight="1">
      <c r="A6" s="18" t="s">
        <v>678</v>
      </c>
      <c r="B6" s="57" t="s">
        <v>761</v>
      </c>
      <c r="C6" s="56" t="s">
        <v>681</v>
      </c>
      <c r="D6" s="56" t="s">
        <v>563</v>
      </c>
      <c r="E6" s="198">
        <v>2500000</v>
      </c>
    </row>
    <row r="7" spans="1:5" ht="27" customHeight="1">
      <c r="A7" s="18" t="s">
        <v>1523</v>
      </c>
      <c r="B7" s="57" t="s">
        <v>761</v>
      </c>
      <c r="C7" s="205" t="s">
        <v>1524</v>
      </c>
      <c r="D7" s="56" t="s">
        <v>1525</v>
      </c>
      <c r="E7" s="198">
        <v>4000000</v>
      </c>
    </row>
    <row r="8" spans="1:5" ht="27" customHeight="1">
      <c r="A8" s="18" t="s">
        <v>2069</v>
      </c>
      <c r="B8" s="57" t="s">
        <v>761</v>
      </c>
      <c r="C8" s="56" t="s">
        <v>2070</v>
      </c>
      <c r="D8" s="56" t="s">
        <v>2071</v>
      </c>
      <c r="E8" s="198">
        <v>48000000</v>
      </c>
    </row>
    <row r="9" spans="1:5" ht="27" customHeight="1">
      <c r="A9" s="18" t="s">
        <v>251</v>
      </c>
      <c r="B9" s="57" t="s">
        <v>761</v>
      </c>
      <c r="C9" s="56" t="s">
        <v>252</v>
      </c>
      <c r="D9" s="56" t="s">
        <v>253</v>
      </c>
      <c r="E9" s="198">
        <v>15000000</v>
      </c>
    </row>
    <row r="10" spans="1:5" ht="27" customHeight="1">
      <c r="A10" s="18" t="s">
        <v>974</v>
      </c>
      <c r="B10" s="57" t="s">
        <v>761</v>
      </c>
      <c r="C10" s="56" t="s">
        <v>1028</v>
      </c>
      <c r="D10" s="56" t="s">
        <v>1029</v>
      </c>
      <c r="E10" s="198">
        <v>50000000</v>
      </c>
    </row>
    <row r="11" spans="1:5" ht="27" customHeight="1">
      <c r="A11" s="18" t="s">
        <v>1030</v>
      </c>
      <c r="B11" s="57" t="s">
        <v>761</v>
      </c>
      <c r="C11" s="59" t="s">
        <v>1031</v>
      </c>
      <c r="D11" s="59" t="s">
        <v>1032</v>
      </c>
      <c r="E11" s="60">
        <v>30000000</v>
      </c>
    </row>
    <row r="12" spans="1:5" ht="27" customHeight="1">
      <c r="A12" s="18" t="s">
        <v>1030</v>
      </c>
      <c r="B12" s="57" t="s">
        <v>761</v>
      </c>
      <c r="C12" s="56" t="s">
        <v>1033</v>
      </c>
      <c r="D12" s="56" t="s">
        <v>1034</v>
      </c>
      <c r="E12" s="198">
        <v>90000000</v>
      </c>
    </row>
    <row r="13" spans="1:5" ht="27" customHeight="1">
      <c r="A13" s="18" t="s">
        <v>1035</v>
      </c>
      <c r="B13" s="57" t="s">
        <v>761</v>
      </c>
      <c r="C13" s="56" t="s">
        <v>1036</v>
      </c>
      <c r="D13" s="56" t="s">
        <v>1037</v>
      </c>
      <c r="E13" s="198">
        <v>9900000</v>
      </c>
    </row>
    <row r="14" spans="1:5" ht="27" customHeight="1">
      <c r="A14" s="18" t="s">
        <v>1030</v>
      </c>
      <c r="B14" s="57" t="s">
        <v>761</v>
      </c>
      <c r="C14" s="56" t="s">
        <v>1038</v>
      </c>
      <c r="D14" s="210" t="s">
        <v>1039</v>
      </c>
      <c r="E14" s="198">
        <v>300000000</v>
      </c>
    </row>
    <row r="15" spans="1:5" ht="27" customHeight="1">
      <c r="A15" s="18" t="s">
        <v>1030</v>
      </c>
      <c r="B15" s="57" t="s">
        <v>761</v>
      </c>
      <c r="C15" s="56" t="s">
        <v>1040</v>
      </c>
      <c r="D15" s="59" t="s">
        <v>1041</v>
      </c>
      <c r="E15" s="198">
        <v>35680000</v>
      </c>
    </row>
    <row r="16" spans="1:5" ht="27" customHeight="1">
      <c r="A16" s="18" t="s">
        <v>1030</v>
      </c>
      <c r="B16" s="57" t="s">
        <v>761</v>
      </c>
      <c r="C16" s="59" t="s">
        <v>1042</v>
      </c>
      <c r="D16" s="59" t="s">
        <v>1041</v>
      </c>
      <c r="E16" s="60">
        <v>34320000</v>
      </c>
    </row>
    <row r="17" spans="1:5" ht="27" customHeight="1">
      <c r="A17" s="18" t="s">
        <v>1030</v>
      </c>
      <c r="B17" s="57" t="s">
        <v>761</v>
      </c>
      <c r="C17" s="56" t="s">
        <v>1043</v>
      </c>
      <c r="D17" s="56" t="s">
        <v>1044</v>
      </c>
      <c r="E17" s="198">
        <v>94000000</v>
      </c>
    </row>
    <row r="18" spans="1:5" ht="27" customHeight="1">
      <c r="A18" s="18" t="s">
        <v>1030</v>
      </c>
      <c r="B18" s="57" t="s">
        <v>761</v>
      </c>
      <c r="C18" s="59" t="s">
        <v>1045</v>
      </c>
      <c r="D18" s="56" t="s">
        <v>1046</v>
      </c>
      <c r="E18" s="60">
        <v>98000000</v>
      </c>
    </row>
    <row r="19" spans="1:5" ht="27" customHeight="1">
      <c r="A19" s="18" t="s">
        <v>1030</v>
      </c>
      <c r="B19" s="57" t="s">
        <v>761</v>
      </c>
      <c r="C19" s="59" t="s">
        <v>1047</v>
      </c>
      <c r="D19" s="59" t="s">
        <v>1048</v>
      </c>
      <c r="E19" s="60">
        <v>168275282</v>
      </c>
    </row>
    <row r="20" spans="1:5" ht="27" customHeight="1">
      <c r="A20" s="18" t="s">
        <v>1030</v>
      </c>
      <c r="B20" s="57" t="s">
        <v>761</v>
      </c>
      <c r="C20" s="59" t="s">
        <v>1049</v>
      </c>
      <c r="D20" s="59" t="s">
        <v>1050</v>
      </c>
      <c r="E20" s="60">
        <v>40862580</v>
      </c>
    </row>
    <row r="21" spans="1:5" ht="27" customHeight="1">
      <c r="A21" s="18" t="s">
        <v>1051</v>
      </c>
      <c r="B21" s="57" t="s">
        <v>761</v>
      </c>
      <c r="C21" s="59" t="s">
        <v>1052</v>
      </c>
      <c r="D21" s="59" t="s">
        <v>1053</v>
      </c>
      <c r="E21" s="60">
        <v>21866500</v>
      </c>
    </row>
    <row r="22" spans="1:5" ht="27" customHeight="1">
      <c r="A22" s="18" t="s">
        <v>2010</v>
      </c>
      <c r="B22" s="57" t="s">
        <v>761</v>
      </c>
      <c r="C22" s="56" t="s">
        <v>2011</v>
      </c>
      <c r="D22" s="56" t="s">
        <v>2012</v>
      </c>
      <c r="E22" s="198">
        <v>10000000</v>
      </c>
    </row>
    <row r="23" spans="1:5" ht="27" customHeight="1">
      <c r="A23" s="18" t="s">
        <v>2013</v>
      </c>
      <c r="B23" s="57" t="s">
        <v>761</v>
      </c>
      <c r="C23" s="56" t="s">
        <v>2014</v>
      </c>
      <c r="D23" s="56" t="s">
        <v>2015</v>
      </c>
      <c r="E23" s="198">
        <v>5000000</v>
      </c>
    </row>
    <row r="24" spans="1:5" ht="27" customHeight="1">
      <c r="A24" s="18" t="s">
        <v>1652</v>
      </c>
      <c r="B24" s="57" t="s">
        <v>761</v>
      </c>
      <c r="C24" s="56" t="s">
        <v>1653</v>
      </c>
      <c r="D24" s="56" t="s">
        <v>1654</v>
      </c>
      <c r="E24" s="198">
        <v>19000000</v>
      </c>
    </row>
    <row r="25" spans="1:5" ht="27" customHeight="1">
      <c r="A25" s="18" t="s">
        <v>1655</v>
      </c>
      <c r="B25" s="57" t="s">
        <v>761</v>
      </c>
      <c r="C25" s="56" t="s">
        <v>1656</v>
      </c>
      <c r="D25" s="56" t="s">
        <v>1657</v>
      </c>
      <c r="E25" s="198">
        <v>4500000</v>
      </c>
    </row>
    <row r="26" spans="1:5" ht="27" customHeight="1">
      <c r="A26" s="18" t="s">
        <v>1655</v>
      </c>
      <c r="B26" s="57" t="s">
        <v>761</v>
      </c>
      <c r="C26" s="56" t="s">
        <v>1658</v>
      </c>
      <c r="D26" s="56" t="s">
        <v>1659</v>
      </c>
      <c r="E26" s="198">
        <v>3000000</v>
      </c>
    </row>
    <row r="27" spans="1:5" ht="27" customHeight="1">
      <c r="A27" s="18" t="s">
        <v>464</v>
      </c>
      <c r="B27" s="57" t="s">
        <v>761</v>
      </c>
      <c r="C27" s="56" t="s">
        <v>465</v>
      </c>
      <c r="D27" s="56" t="s">
        <v>466</v>
      </c>
      <c r="E27" s="198">
        <v>41370000</v>
      </c>
    </row>
    <row r="28" spans="1:5" ht="27" customHeight="1">
      <c r="A28" s="18" t="s">
        <v>467</v>
      </c>
      <c r="B28" s="57" t="s">
        <v>761</v>
      </c>
      <c r="C28" s="56" t="s">
        <v>468</v>
      </c>
      <c r="D28" s="56" t="s">
        <v>469</v>
      </c>
      <c r="E28" s="198">
        <v>29000000</v>
      </c>
    </row>
    <row r="29" spans="1:5" ht="27" customHeight="1">
      <c r="A29" s="18" t="s">
        <v>464</v>
      </c>
      <c r="B29" s="57" t="s">
        <v>761</v>
      </c>
      <c r="C29" s="59" t="s">
        <v>470</v>
      </c>
      <c r="D29" s="59" t="s">
        <v>471</v>
      </c>
      <c r="E29" s="60">
        <v>3000000</v>
      </c>
    </row>
    <row r="30" spans="1:5" ht="27" customHeight="1">
      <c r="A30" s="18" t="s">
        <v>894</v>
      </c>
      <c r="B30" s="57" t="s">
        <v>761</v>
      </c>
      <c r="C30" s="56" t="s">
        <v>895</v>
      </c>
      <c r="D30" s="56" t="s">
        <v>896</v>
      </c>
      <c r="E30" s="198">
        <v>30000000</v>
      </c>
    </row>
    <row r="31" spans="1:5" ht="27" customHeight="1">
      <c r="A31" s="18" t="s">
        <v>897</v>
      </c>
      <c r="B31" s="57" t="s">
        <v>761</v>
      </c>
      <c r="C31" s="56" t="s">
        <v>898</v>
      </c>
      <c r="D31" s="56" t="s">
        <v>899</v>
      </c>
      <c r="E31" s="198">
        <v>200000000</v>
      </c>
    </row>
    <row r="32" spans="1:5" ht="27" customHeight="1">
      <c r="A32" s="18" t="s">
        <v>1749</v>
      </c>
      <c r="B32" s="57" t="s">
        <v>761</v>
      </c>
      <c r="C32" s="56" t="s">
        <v>1750</v>
      </c>
      <c r="D32" s="56" t="s">
        <v>1751</v>
      </c>
      <c r="E32" s="198">
        <v>48000000</v>
      </c>
    </row>
    <row r="33" spans="1:5" ht="27" customHeight="1">
      <c r="A33" s="18" t="s">
        <v>1749</v>
      </c>
      <c r="B33" s="57" t="s">
        <v>761</v>
      </c>
      <c r="C33" s="59" t="s">
        <v>1752</v>
      </c>
      <c r="D33" s="59" t="s">
        <v>565</v>
      </c>
      <c r="E33" s="60">
        <v>64056000</v>
      </c>
    </row>
    <row r="34" spans="1:5" ht="27" customHeight="1">
      <c r="A34" s="18" t="s">
        <v>1749</v>
      </c>
      <c r="B34" s="57" t="s">
        <v>761</v>
      </c>
      <c r="C34" s="59" t="s">
        <v>1753</v>
      </c>
      <c r="D34" s="59" t="s">
        <v>1754</v>
      </c>
      <c r="E34" s="60">
        <v>76000000</v>
      </c>
    </row>
    <row r="35" spans="1:5" ht="27" customHeight="1">
      <c r="A35" s="18" t="s">
        <v>1698</v>
      </c>
      <c r="B35" s="57" t="s">
        <v>761</v>
      </c>
      <c r="C35" s="56" t="s">
        <v>1699</v>
      </c>
      <c r="D35" s="56" t="s">
        <v>1700</v>
      </c>
      <c r="E35" s="198">
        <v>2100000</v>
      </c>
    </row>
    <row r="36" spans="1:5" ht="27" customHeight="1">
      <c r="A36" s="18" t="s">
        <v>2250</v>
      </c>
      <c r="B36" s="57" t="s">
        <v>761</v>
      </c>
      <c r="C36" s="56" t="s">
        <v>2252</v>
      </c>
      <c r="D36" s="56" t="s">
        <v>2254</v>
      </c>
      <c r="E36" s="198">
        <v>20000000</v>
      </c>
    </row>
    <row r="37" spans="1:5" ht="27" customHeight="1">
      <c r="A37" s="18" t="s">
        <v>2250</v>
      </c>
      <c r="B37" s="57" t="s">
        <v>761</v>
      </c>
      <c r="C37" s="59" t="s">
        <v>2268</v>
      </c>
      <c r="D37" s="59" t="s">
        <v>2269</v>
      </c>
      <c r="E37" s="60">
        <v>15000000</v>
      </c>
    </row>
    <row r="38" spans="1:5" ht="27" customHeight="1">
      <c r="A38" s="18" t="s">
        <v>2250</v>
      </c>
      <c r="B38" s="57" t="s">
        <v>761</v>
      </c>
      <c r="C38" s="59" t="s">
        <v>2270</v>
      </c>
      <c r="D38" s="59" t="s">
        <v>2271</v>
      </c>
      <c r="E38" s="60">
        <v>20604000</v>
      </c>
    </row>
    <row r="39" spans="1:5" ht="27" customHeight="1">
      <c r="A39" s="18" t="s">
        <v>932</v>
      </c>
      <c r="B39" s="57" t="s">
        <v>761</v>
      </c>
      <c r="C39" s="59" t="s">
        <v>945</v>
      </c>
      <c r="D39" s="59" t="s">
        <v>946</v>
      </c>
      <c r="E39" s="60">
        <v>4500000</v>
      </c>
    </row>
    <row r="40" spans="1:5" ht="27" customHeight="1">
      <c r="A40" s="18" t="s">
        <v>1979</v>
      </c>
      <c r="B40" s="57" t="s">
        <v>761</v>
      </c>
      <c r="C40" s="56" t="s">
        <v>1980</v>
      </c>
      <c r="D40" s="56" t="s">
        <v>1981</v>
      </c>
      <c r="E40" s="198">
        <v>4500000</v>
      </c>
    </row>
    <row r="41" spans="1:5" ht="27" customHeight="1">
      <c r="A41" s="18" t="s">
        <v>2218</v>
      </c>
      <c r="B41" s="57" t="s">
        <v>761</v>
      </c>
      <c r="C41" s="56" t="s">
        <v>2219</v>
      </c>
      <c r="D41" s="56" t="s">
        <v>2220</v>
      </c>
      <c r="E41" s="198">
        <v>12500000</v>
      </c>
    </row>
    <row r="42" spans="1:5" ht="27" customHeight="1">
      <c r="A42" s="67" t="s">
        <v>2448</v>
      </c>
      <c r="B42" s="57" t="s">
        <v>761</v>
      </c>
      <c r="C42" s="169" t="s">
        <v>2453</v>
      </c>
      <c r="D42" s="169" t="s">
        <v>2454</v>
      </c>
      <c r="E42" s="168">
        <v>100000000</v>
      </c>
    </row>
    <row r="43" spans="1:5" ht="27" customHeight="1">
      <c r="A43" s="67" t="s">
        <v>2448</v>
      </c>
      <c r="B43" s="57" t="s">
        <v>761</v>
      </c>
      <c r="C43" s="162" t="s">
        <v>2455</v>
      </c>
      <c r="D43" s="162" t="s">
        <v>2456</v>
      </c>
      <c r="E43" s="201">
        <v>20000000</v>
      </c>
    </row>
    <row r="44" spans="1:5" ht="27" customHeight="1">
      <c r="A44" s="67" t="s">
        <v>2448</v>
      </c>
      <c r="B44" s="57" t="s">
        <v>761</v>
      </c>
      <c r="C44" s="169" t="s">
        <v>2457</v>
      </c>
      <c r="D44" s="169" t="s">
        <v>2458</v>
      </c>
      <c r="E44" s="168">
        <v>20000000</v>
      </c>
    </row>
    <row r="45" spans="1:5" ht="27" customHeight="1">
      <c r="A45" s="67" t="s">
        <v>2443</v>
      </c>
      <c r="B45" s="57" t="s">
        <v>761</v>
      </c>
      <c r="C45" s="169" t="s">
        <v>2459</v>
      </c>
      <c r="D45" s="169" t="s">
        <v>2460</v>
      </c>
      <c r="E45" s="168">
        <v>6138000</v>
      </c>
    </row>
    <row r="46" spans="1:5" ht="27" customHeight="1">
      <c r="A46" s="67" t="s">
        <v>2443</v>
      </c>
      <c r="B46" s="57" t="s">
        <v>761</v>
      </c>
      <c r="C46" s="169" t="s">
        <v>2461</v>
      </c>
      <c r="D46" s="169" t="s">
        <v>2462</v>
      </c>
      <c r="E46" s="168">
        <v>841862000</v>
      </c>
    </row>
    <row r="47" spans="1:5" ht="27" customHeight="1">
      <c r="A47" s="67" t="s">
        <v>2443</v>
      </c>
      <c r="B47" s="57" t="s">
        <v>761</v>
      </c>
      <c r="C47" s="169" t="s">
        <v>2463</v>
      </c>
      <c r="D47" s="169" t="s">
        <v>2464</v>
      </c>
      <c r="E47" s="168">
        <v>48490000</v>
      </c>
    </row>
    <row r="48" spans="1:5" ht="27" customHeight="1">
      <c r="A48" s="67" t="s">
        <v>2443</v>
      </c>
      <c r="B48" s="57" t="s">
        <v>761</v>
      </c>
      <c r="C48" s="169" t="s">
        <v>2465</v>
      </c>
      <c r="D48" s="169" t="s">
        <v>2466</v>
      </c>
      <c r="E48" s="168">
        <v>62998000</v>
      </c>
    </row>
    <row r="49" spans="1:7" ht="27" customHeight="1">
      <c r="A49" s="58" t="s">
        <v>2467</v>
      </c>
      <c r="B49" s="57" t="s">
        <v>761</v>
      </c>
      <c r="C49" s="56" t="s">
        <v>2468</v>
      </c>
      <c r="D49" s="59" t="s">
        <v>2469</v>
      </c>
      <c r="E49" s="60">
        <v>400000000</v>
      </c>
    </row>
    <row r="50" spans="1:7" ht="27" customHeight="1">
      <c r="A50" s="58" t="s">
        <v>2467</v>
      </c>
      <c r="B50" s="57" t="s">
        <v>761</v>
      </c>
      <c r="C50" s="56" t="s">
        <v>2468</v>
      </c>
      <c r="D50" s="59" t="s">
        <v>2470</v>
      </c>
      <c r="E50" s="60">
        <v>515000000</v>
      </c>
      <c r="G50" s="72"/>
    </row>
    <row r="51" spans="1:7" ht="27" customHeight="1">
      <c r="A51" s="18" t="s">
        <v>1799</v>
      </c>
      <c r="B51" s="57" t="s">
        <v>761</v>
      </c>
      <c r="C51" s="56" t="s">
        <v>1800</v>
      </c>
      <c r="D51" s="56" t="s">
        <v>1801</v>
      </c>
      <c r="E51" s="198">
        <v>904404500</v>
      </c>
    </row>
    <row r="52" spans="1:7" ht="27" customHeight="1">
      <c r="A52" s="18" t="s">
        <v>1799</v>
      </c>
      <c r="B52" s="57" t="s">
        <v>761</v>
      </c>
      <c r="C52" s="59" t="s">
        <v>1802</v>
      </c>
      <c r="D52" s="59" t="s">
        <v>1803</v>
      </c>
      <c r="E52" s="60">
        <v>104636000</v>
      </c>
    </row>
    <row r="53" spans="1:7" ht="27" customHeight="1">
      <c r="A53" s="18" t="s">
        <v>1083</v>
      </c>
      <c r="B53" s="57" t="s">
        <v>761</v>
      </c>
      <c r="C53" s="56" t="s">
        <v>1119</v>
      </c>
      <c r="D53" s="56" t="s">
        <v>1120</v>
      </c>
      <c r="E53" s="198">
        <v>46000000</v>
      </c>
    </row>
    <row r="54" spans="1:7" ht="27" customHeight="1">
      <c r="A54" s="18" t="s">
        <v>1121</v>
      </c>
      <c r="B54" s="57" t="s">
        <v>761</v>
      </c>
      <c r="C54" s="56" t="s">
        <v>1122</v>
      </c>
      <c r="D54" s="56" t="s">
        <v>1123</v>
      </c>
      <c r="E54" s="198">
        <v>360680000</v>
      </c>
    </row>
    <row r="55" spans="1:7" ht="27" customHeight="1">
      <c r="A55" s="18" t="s">
        <v>1206</v>
      </c>
      <c r="B55" s="57" t="s">
        <v>761</v>
      </c>
      <c r="C55" s="56" t="s">
        <v>1207</v>
      </c>
      <c r="D55" s="56" t="s">
        <v>1208</v>
      </c>
      <c r="E55" s="198">
        <v>2420000</v>
      </c>
    </row>
    <row r="56" spans="1:7" ht="27" customHeight="1">
      <c r="A56" s="18" t="s">
        <v>1206</v>
      </c>
      <c r="B56" s="57" t="s">
        <v>761</v>
      </c>
      <c r="C56" s="59" t="s">
        <v>1209</v>
      </c>
      <c r="D56" s="59" t="s">
        <v>1210</v>
      </c>
      <c r="E56" s="60">
        <v>11550000</v>
      </c>
    </row>
    <row r="57" spans="1:7" ht="27" customHeight="1">
      <c r="A57" s="18" t="s">
        <v>1211</v>
      </c>
      <c r="B57" s="57" t="s">
        <v>761</v>
      </c>
      <c r="C57" s="59" t="s">
        <v>1212</v>
      </c>
      <c r="D57" s="59" t="s">
        <v>1213</v>
      </c>
      <c r="E57" s="60">
        <v>3780000</v>
      </c>
    </row>
    <row r="58" spans="1:7" ht="27" customHeight="1">
      <c r="A58" s="18" t="s">
        <v>1206</v>
      </c>
      <c r="B58" s="57" t="s">
        <v>761</v>
      </c>
      <c r="C58" s="56" t="s">
        <v>1216</v>
      </c>
      <c r="D58" s="56" t="s">
        <v>1217</v>
      </c>
      <c r="E58" s="198">
        <v>12000000</v>
      </c>
    </row>
    <row r="59" spans="1:7" ht="27" customHeight="1">
      <c r="A59" s="18" t="s">
        <v>1206</v>
      </c>
      <c r="B59" s="57" t="s">
        <v>761</v>
      </c>
      <c r="C59" s="56" t="s">
        <v>1218</v>
      </c>
      <c r="D59" s="56" t="s">
        <v>1219</v>
      </c>
      <c r="E59" s="198">
        <v>3000000</v>
      </c>
    </row>
    <row r="60" spans="1:7" ht="27" customHeight="1">
      <c r="A60" s="18" t="s">
        <v>1206</v>
      </c>
      <c r="B60" s="57" t="s">
        <v>761</v>
      </c>
      <c r="C60" s="56" t="s">
        <v>1220</v>
      </c>
      <c r="D60" s="56" t="s">
        <v>1221</v>
      </c>
      <c r="E60" s="198">
        <v>3000000</v>
      </c>
    </row>
    <row r="61" spans="1:7" ht="27" customHeight="1">
      <c r="A61" s="18" t="s">
        <v>1206</v>
      </c>
      <c r="B61" s="57" t="s">
        <v>761</v>
      </c>
      <c r="C61" s="56" t="s">
        <v>1224</v>
      </c>
      <c r="D61" s="56" t="s">
        <v>1225</v>
      </c>
      <c r="E61" s="198">
        <v>10600000</v>
      </c>
    </row>
    <row r="62" spans="1:7" ht="27" customHeight="1">
      <c r="A62" s="18" t="s">
        <v>512</v>
      </c>
      <c r="B62" s="57" t="s">
        <v>761</v>
      </c>
      <c r="C62" s="214" t="s">
        <v>510</v>
      </c>
      <c r="D62" s="214" t="s">
        <v>511</v>
      </c>
      <c r="E62" s="60">
        <v>1400000</v>
      </c>
    </row>
    <row r="63" spans="1:7" ht="27" customHeight="1">
      <c r="A63" s="18" t="s">
        <v>172</v>
      </c>
      <c r="B63" s="57" t="s">
        <v>761</v>
      </c>
      <c r="C63" s="56" t="s">
        <v>173</v>
      </c>
      <c r="D63" s="56" t="s">
        <v>174</v>
      </c>
      <c r="E63" s="198">
        <v>25400000</v>
      </c>
    </row>
    <row r="64" spans="1:7" ht="27" customHeight="1">
      <c r="A64" s="18" t="s">
        <v>678</v>
      </c>
      <c r="B64" s="61" t="s">
        <v>775</v>
      </c>
      <c r="C64" s="59" t="s">
        <v>682</v>
      </c>
      <c r="D64" s="59" t="s">
        <v>683</v>
      </c>
      <c r="E64" s="60">
        <v>2500000</v>
      </c>
    </row>
    <row r="65" spans="1:5" ht="27" customHeight="1">
      <c r="A65" s="18" t="s">
        <v>2069</v>
      </c>
      <c r="B65" s="61" t="s">
        <v>775</v>
      </c>
      <c r="C65" s="56" t="s">
        <v>2072</v>
      </c>
      <c r="D65" s="56" t="s">
        <v>2073</v>
      </c>
      <c r="E65" s="198">
        <v>60000000</v>
      </c>
    </row>
    <row r="66" spans="1:5" ht="27" customHeight="1">
      <c r="A66" s="18" t="s">
        <v>560</v>
      </c>
      <c r="B66" s="61" t="s">
        <v>775</v>
      </c>
      <c r="C66" s="56" t="s">
        <v>561</v>
      </c>
      <c r="D66" s="56" t="s">
        <v>563</v>
      </c>
      <c r="E66" s="198">
        <v>20000000</v>
      </c>
    </row>
    <row r="67" spans="1:5" ht="27" customHeight="1">
      <c r="A67" s="18" t="s">
        <v>560</v>
      </c>
      <c r="B67" s="61" t="s">
        <v>775</v>
      </c>
      <c r="C67" s="59" t="s">
        <v>564</v>
      </c>
      <c r="D67" s="59" t="s">
        <v>565</v>
      </c>
      <c r="E67" s="60">
        <v>75000000</v>
      </c>
    </row>
    <row r="68" spans="1:5" ht="27" customHeight="1">
      <c r="A68" s="18" t="s">
        <v>560</v>
      </c>
      <c r="B68" s="61" t="s">
        <v>775</v>
      </c>
      <c r="C68" s="59" t="s">
        <v>566</v>
      </c>
      <c r="D68" s="59" t="s">
        <v>567</v>
      </c>
      <c r="E68" s="60">
        <v>56000000</v>
      </c>
    </row>
    <row r="69" spans="1:5" ht="27" customHeight="1">
      <c r="A69" s="18" t="s">
        <v>1030</v>
      </c>
      <c r="B69" s="61" t="s">
        <v>775</v>
      </c>
      <c r="C69" s="56" t="s">
        <v>1054</v>
      </c>
      <c r="D69" s="56" t="s">
        <v>1055</v>
      </c>
      <c r="E69" s="198">
        <v>94608140</v>
      </c>
    </row>
    <row r="70" spans="1:5" ht="27" customHeight="1">
      <c r="A70" s="18" t="s">
        <v>1030</v>
      </c>
      <c r="B70" s="61" t="s">
        <v>775</v>
      </c>
      <c r="C70" s="56" t="s">
        <v>1056</v>
      </c>
      <c r="D70" s="56" t="s">
        <v>1057</v>
      </c>
      <c r="E70" s="198">
        <v>21113400</v>
      </c>
    </row>
    <row r="71" spans="1:5" ht="27" customHeight="1">
      <c r="A71" s="18" t="s">
        <v>1030</v>
      </c>
      <c r="B71" s="61" t="s">
        <v>775</v>
      </c>
      <c r="C71" s="56" t="s">
        <v>1058</v>
      </c>
      <c r="D71" s="56" t="s">
        <v>1059</v>
      </c>
      <c r="E71" s="198">
        <v>3373117</v>
      </c>
    </row>
    <row r="72" spans="1:5" ht="27" customHeight="1">
      <c r="A72" s="18" t="s">
        <v>693</v>
      </c>
      <c r="B72" s="61" t="s">
        <v>775</v>
      </c>
      <c r="C72" s="211" t="s">
        <v>697</v>
      </c>
      <c r="D72" s="56" t="s">
        <v>698</v>
      </c>
      <c r="E72" s="198">
        <v>3300000</v>
      </c>
    </row>
    <row r="73" spans="1:5" ht="27" customHeight="1">
      <c r="A73" s="18" t="s">
        <v>1652</v>
      </c>
      <c r="B73" s="61" t="s">
        <v>775</v>
      </c>
      <c r="C73" s="56" t="s">
        <v>1653</v>
      </c>
      <c r="D73" s="56" t="s">
        <v>1660</v>
      </c>
      <c r="E73" s="198">
        <v>17000000</v>
      </c>
    </row>
    <row r="74" spans="1:5" ht="27" customHeight="1">
      <c r="A74" s="18" t="s">
        <v>295</v>
      </c>
      <c r="B74" s="61" t="s">
        <v>775</v>
      </c>
      <c r="C74" s="56" t="s">
        <v>327</v>
      </c>
      <c r="D74" s="56" t="s">
        <v>328</v>
      </c>
      <c r="E74" s="198">
        <v>50000000</v>
      </c>
    </row>
    <row r="75" spans="1:5" ht="27" customHeight="1">
      <c r="A75" s="18" t="s">
        <v>329</v>
      </c>
      <c r="B75" s="61" t="s">
        <v>775</v>
      </c>
      <c r="C75" s="59" t="s">
        <v>330</v>
      </c>
      <c r="D75" s="59" t="s">
        <v>331</v>
      </c>
      <c r="E75" s="60">
        <v>3000000</v>
      </c>
    </row>
    <row r="76" spans="1:5" ht="27" customHeight="1">
      <c r="A76" s="18" t="s">
        <v>2250</v>
      </c>
      <c r="B76" s="61" t="s">
        <v>775</v>
      </c>
      <c r="C76" s="59" t="s">
        <v>2260</v>
      </c>
      <c r="D76" s="59" t="s">
        <v>2261</v>
      </c>
      <c r="E76" s="60">
        <v>70000000</v>
      </c>
    </row>
    <row r="77" spans="1:5" ht="27" customHeight="1">
      <c r="A77" s="18" t="s">
        <v>2262</v>
      </c>
      <c r="B77" s="61" t="s">
        <v>775</v>
      </c>
      <c r="C77" s="56" t="s">
        <v>2263</v>
      </c>
      <c r="D77" s="56" t="s">
        <v>2264</v>
      </c>
      <c r="E77" s="198">
        <v>200000000</v>
      </c>
    </row>
    <row r="78" spans="1:5" ht="27" customHeight="1">
      <c r="A78" s="18" t="s">
        <v>2265</v>
      </c>
      <c r="B78" s="61" t="s">
        <v>775</v>
      </c>
      <c r="C78" s="59" t="s">
        <v>2266</v>
      </c>
      <c r="D78" s="59" t="s">
        <v>2267</v>
      </c>
      <c r="E78" s="60">
        <v>200000000</v>
      </c>
    </row>
    <row r="79" spans="1:5" ht="27" customHeight="1">
      <c r="A79" s="18" t="s">
        <v>1500</v>
      </c>
      <c r="B79" s="61" t="s">
        <v>775</v>
      </c>
      <c r="C79" s="56" t="s">
        <v>1501</v>
      </c>
      <c r="D79" s="56" t="s">
        <v>1502</v>
      </c>
      <c r="E79" s="198">
        <v>20000000</v>
      </c>
    </row>
    <row r="80" spans="1:5" ht="27" customHeight="1">
      <c r="A80" s="18" t="s">
        <v>2361</v>
      </c>
      <c r="B80" s="61" t="s">
        <v>775</v>
      </c>
      <c r="C80" s="56" t="s">
        <v>2362</v>
      </c>
      <c r="D80" s="56" t="s">
        <v>2363</v>
      </c>
      <c r="E80" s="198">
        <v>53000000</v>
      </c>
    </row>
    <row r="81" spans="1:7" ht="27" customHeight="1">
      <c r="A81" s="18" t="s">
        <v>2364</v>
      </c>
      <c r="B81" s="61" t="s">
        <v>775</v>
      </c>
      <c r="C81" s="59" t="s">
        <v>2365</v>
      </c>
      <c r="D81" s="59" t="s">
        <v>2366</v>
      </c>
      <c r="E81" s="60">
        <v>3000000</v>
      </c>
    </row>
    <row r="82" spans="1:7" ht="27" customHeight="1">
      <c r="A82" s="18" t="s">
        <v>1445</v>
      </c>
      <c r="B82" s="61" t="s">
        <v>775</v>
      </c>
      <c r="C82" s="56" t="s">
        <v>1446</v>
      </c>
      <c r="D82" s="56" t="s">
        <v>1447</v>
      </c>
      <c r="E82" s="198">
        <v>90000000</v>
      </c>
    </row>
    <row r="83" spans="1:7" ht="27" customHeight="1">
      <c r="A83" s="18" t="s">
        <v>1448</v>
      </c>
      <c r="B83" s="61" t="s">
        <v>775</v>
      </c>
      <c r="C83" s="56" t="s">
        <v>1449</v>
      </c>
      <c r="D83" s="56" t="s">
        <v>1450</v>
      </c>
      <c r="E83" s="198">
        <v>15000000</v>
      </c>
    </row>
    <row r="84" spans="1:7" ht="27" customHeight="1">
      <c r="A84" s="18" t="s">
        <v>1451</v>
      </c>
      <c r="B84" s="61" t="s">
        <v>775</v>
      </c>
      <c r="C84" s="56" t="s">
        <v>1452</v>
      </c>
      <c r="D84" s="210" t="s">
        <v>1453</v>
      </c>
      <c r="E84" s="198">
        <v>284000000</v>
      </c>
    </row>
    <row r="85" spans="1:7" ht="27" customHeight="1">
      <c r="A85" s="18" t="s">
        <v>2448</v>
      </c>
      <c r="B85" s="61" t="s">
        <v>775</v>
      </c>
      <c r="C85" s="59" t="s">
        <v>2451</v>
      </c>
      <c r="D85" s="59" t="s">
        <v>2452</v>
      </c>
      <c r="E85" s="60">
        <v>130000000</v>
      </c>
    </row>
    <row r="86" spans="1:7" ht="27" customHeight="1">
      <c r="A86" s="58" t="s">
        <v>2471</v>
      </c>
      <c r="B86" s="61" t="s">
        <v>775</v>
      </c>
      <c r="C86" s="56" t="s">
        <v>2472</v>
      </c>
      <c r="D86" s="56" t="s">
        <v>2473</v>
      </c>
      <c r="E86" s="198">
        <v>2000000</v>
      </c>
    </row>
    <row r="87" spans="1:7" ht="27" customHeight="1">
      <c r="A87" s="58" t="s">
        <v>2471</v>
      </c>
      <c r="B87" s="61" t="s">
        <v>775</v>
      </c>
      <c r="C87" s="56" t="s">
        <v>2474</v>
      </c>
      <c r="D87" s="59" t="s">
        <v>2475</v>
      </c>
      <c r="E87" s="198">
        <v>2000000</v>
      </c>
    </row>
    <row r="88" spans="1:7" ht="27" customHeight="1">
      <c r="A88" s="18" t="s">
        <v>607</v>
      </c>
      <c r="B88" s="61" t="s">
        <v>775</v>
      </c>
      <c r="C88" s="56" t="s">
        <v>608</v>
      </c>
      <c r="D88" s="56" t="s">
        <v>609</v>
      </c>
      <c r="E88" s="198">
        <v>87500000</v>
      </c>
    </row>
    <row r="89" spans="1:7" ht="27" customHeight="1">
      <c r="A89" s="18" t="s">
        <v>2492</v>
      </c>
      <c r="B89" s="61" t="s">
        <v>775</v>
      </c>
      <c r="C89" s="56" t="s">
        <v>2513</v>
      </c>
      <c r="D89" s="56" t="s">
        <v>2514</v>
      </c>
      <c r="E89" s="198">
        <v>18000000</v>
      </c>
    </row>
    <row r="90" spans="1:7" ht="27" customHeight="1">
      <c r="A90" s="18" t="s">
        <v>2492</v>
      </c>
      <c r="B90" s="61" t="s">
        <v>775</v>
      </c>
      <c r="C90" s="56" t="s">
        <v>2515</v>
      </c>
      <c r="D90" s="56" t="s">
        <v>2516</v>
      </c>
      <c r="E90" s="198">
        <v>78600000</v>
      </c>
    </row>
    <row r="91" spans="1:7" ht="27" customHeight="1">
      <c r="A91" s="18" t="s">
        <v>1799</v>
      </c>
      <c r="B91" s="61" t="s">
        <v>775</v>
      </c>
      <c r="C91" s="59" t="s">
        <v>1804</v>
      </c>
      <c r="D91" s="59" t="s">
        <v>1805</v>
      </c>
      <c r="E91" s="60">
        <v>16000000</v>
      </c>
    </row>
    <row r="92" spans="1:7" ht="27" customHeight="1">
      <c r="A92" s="67" t="s">
        <v>1799</v>
      </c>
      <c r="B92" s="61" t="s">
        <v>775</v>
      </c>
      <c r="C92" s="162" t="s">
        <v>1806</v>
      </c>
      <c r="D92" s="162" t="s">
        <v>1807</v>
      </c>
      <c r="E92" s="201">
        <v>80000000</v>
      </c>
      <c r="F92" s="69"/>
      <c r="G92" s="69"/>
    </row>
    <row r="93" spans="1:7" ht="27" customHeight="1">
      <c r="A93" s="18" t="s">
        <v>1124</v>
      </c>
      <c r="B93" s="61" t="s">
        <v>775</v>
      </c>
      <c r="C93" s="56" t="s">
        <v>1125</v>
      </c>
      <c r="D93" s="56" t="s">
        <v>1126</v>
      </c>
      <c r="E93" s="198">
        <v>10000000</v>
      </c>
    </row>
    <row r="94" spans="1:7" ht="27" customHeight="1">
      <c r="A94" s="18" t="s">
        <v>1083</v>
      </c>
      <c r="B94" s="61" t="s">
        <v>775</v>
      </c>
      <c r="C94" s="59" t="s">
        <v>1127</v>
      </c>
      <c r="D94" s="59" t="s">
        <v>1128</v>
      </c>
      <c r="E94" s="60">
        <v>40000000</v>
      </c>
    </row>
    <row r="95" spans="1:7" ht="27" customHeight="1">
      <c r="A95" s="18" t="s">
        <v>1083</v>
      </c>
      <c r="B95" s="61" t="s">
        <v>775</v>
      </c>
      <c r="C95" s="56" t="s">
        <v>1129</v>
      </c>
      <c r="D95" s="56" t="s">
        <v>1130</v>
      </c>
      <c r="E95" s="198">
        <v>22038000</v>
      </c>
    </row>
    <row r="96" spans="1:7" ht="27" customHeight="1">
      <c r="A96" s="18" t="s">
        <v>1083</v>
      </c>
      <c r="B96" s="61" t="s">
        <v>775</v>
      </c>
      <c r="C96" s="59" t="s">
        <v>1131</v>
      </c>
      <c r="D96" s="56" t="s">
        <v>1132</v>
      </c>
      <c r="E96" s="60">
        <v>10949000</v>
      </c>
    </row>
    <row r="97" spans="1:5" ht="27" customHeight="1">
      <c r="A97" s="18" t="s">
        <v>1083</v>
      </c>
      <c r="B97" s="61" t="s">
        <v>775</v>
      </c>
      <c r="C97" s="59" t="s">
        <v>1133</v>
      </c>
      <c r="D97" s="56" t="s">
        <v>1134</v>
      </c>
      <c r="E97" s="60">
        <v>7505000</v>
      </c>
    </row>
    <row r="98" spans="1:5" ht="27" customHeight="1">
      <c r="A98" s="18" t="s">
        <v>1083</v>
      </c>
      <c r="B98" s="61" t="s">
        <v>775</v>
      </c>
      <c r="C98" s="59" t="s">
        <v>1135</v>
      </c>
      <c r="D98" s="59" t="s">
        <v>1136</v>
      </c>
      <c r="E98" s="60">
        <v>12142000</v>
      </c>
    </row>
    <row r="99" spans="1:5" ht="27" customHeight="1">
      <c r="A99" s="18" t="s">
        <v>1121</v>
      </c>
      <c r="B99" s="61" t="s">
        <v>775</v>
      </c>
      <c r="C99" s="59" t="s">
        <v>1137</v>
      </c>
      <c r="D99" s="59" t="s">
        <v>1138</v>
      </c>
      <c r="E99" s="60">
        <v>8000000</v>
      </c>
    </row>
    <row r="100" spans="1:5" ht="27" customHeight="1">
      <c r="A100" s="18" t="s">
        <v>1211</v>
      </c>
      <c r="B100" s="61" t="s">
        <v>775</v>
      </c>
      <c r="C100" s="56" t="s">
        <v>1214</v>
      </c>
      <c r="D100" s="56" t="s">
        <v>1215</v>
      </c>
      <c r="E100" s="198">
        <v>12800000</v>
      </c>
    </row>
    <row r="101" spans="1:5" ht="27" customHeight="1">
      <c r="A101" s="18" t="s">
        <v>1206</v>
      </c>
      <c r="B101" s="61" t="s">
        <v>775</v>
      </c>
      <c r="C101" s="59" t="s">
        <v>1222</v>
      </c>
      <c r="D101" s="59" t="s">
        <v>1223</v>
      </c>
      <c r="E101" s="60">
        <v>2315000</v>
      </c>
    </row>
    <row r="102" spans="1:5" ht="27" customHeight="1">
      <c r="A102" s="18" t="s">
        <v>1206</v>
      </c>
      <c r="B102" s="61" t="s">
        <v>775</v>
      </c>
      <c r="C102" s="56" t="s">
        <v>1224</v>
      </c>
      <c r="D102" s="59" t="s">
        <v>1226</v>
      </c>
      <c r="E102" s="60">
        <v>33300000</v>
      </c>
    </row>
    <row r="103" spans="1:5" ht="27" customHeight="1">
      <c r="A103" s="18" t="s">
        <v>2043</v>
      </c>
      <c r="B103" s="61" t="s">
        <v>775</v>
      </c>
      <c r="C103" s="59" t="s">
        <v>2044</v>
      </c>
      <c r="D103" s="59" t="s">
        <v>562</v>
      </c>
      <c r="E103" s="60">
        <v>3800000</v>
      </c>
    </row>
    <row r="104" spans="1:5" ht="27" customHeight="1">
      <c r="A104" s="18" t="s">
        <v>684</v>
      </c>
      <c r="B104" s="57" t="s">
        <v>779</v>
      </c>
      <c r="C104" s="56" t="s">
        <v>685</v>
      </c>
      <c r="D104" s="56" t="s">
        <v>686</v>
      </c>
      <c r="E104" s="198">
        <v>23200000</v>
      </c>
    </row>
    <row r="105" spans="1:5" ht="27" customHeight="1">
      <c r="A105" s="18" t="s">
        <v>675</v>
      </c>
      <c r="B105" s="57" t="s">
        <v>779</v>
      </c>
      <c r="C105" s="59" t="s">
        <v>687</v>
      </c>
      <c r="D105" s="59" t="s">
        <v>688</v>
      </c>
      <c r="E105" s="60">
        <v>20500000</v>
      </c>
    </row>
    <row r="106" spans="1:5" ht="27" customHeight="1">
      <c r="A106" s="18" t="s">
        <v>560</v>
      </c>
      <c r="B106" s="57" t="s">
        <v>779</v>
      </c>
      <c r="C106" s="56" t="s">
        <v>568</v>
      </c>
      <c r="D106" s="56" t="s">
        <v>569</v>
      </c>
      <c r="E106" s="198">
        <v>12000000</v>
      </c>
    </row>
    <row r="107" spans="1:5" ht="27" customHeight="1">
      <c r="A107" s="18" t="s">
        <v>1030</v>
      </c>
      <c r="B107" s="57" t="s">
        <v>779</v>
      </c>
      <c r="C107" s="56" t="s">
        <v>1060</v>
      </c>
      <c r="D107" s="56" t="s">
        <v>1061</v>
      </c>
      <c r="E107" s="198">
        <v>105178000</v>
      </c>
    </row>
    <row r="108" spans="1:5" ht="27" customHeight="1">
      <c r="A108" s="18" t="s">
        <v>2016</v>
      </c>
      <c r="B108" s="57" t="s">
        <v>779</v>
      </c>
      <c r="C108" s="59" t="s">
        <v>2017</v>
      </c>
      <c r="D108" s="59" t="s">
        <v>2018</v>
      </c>
      <c r="E108" s="60">
        <v>24123800</v>
      </c>
    </row>
    <row r="109" spans="1:5" ht="27" customHeight="1">
      <c r="A109" s="18" t="s">
        <v>1652</v>
      </c>
      <c r="B109" s="57" t="s">
        <v>779</v>
      </c>
      <c r="C109" s="56" t="s">
        <v>1661</v>
      </c>
      <c r="D109" s="56" t="s">
        <v>1662</v>
      </c>
      <c r="E109" s="198">
        <v>21000000</v>
      </c>
    </row>
    <row r="110" spans="1:5" ht="27" customHeight="1">
      <c r="A110" s="18" t="s">
        <v>1652</v>
      </c>
      <c r="B110" s="57" t="s">
        <v>779</v>
      </c>
      <c r="C110" s="56" t="s">
        <v>1663</v>
      </c>
      <c r="D110" s="56" t="s">
        <v>1664</v>
      </c>
      <c r="E110" s="198">
        <v>218700000</v>
      </c>
    </row>
    <row r="111" spans="1:5" ht="27" customHeight="1">
      <c r="A111" s="18" t="s">
        <v>532</v>
      </c>
      <c r="B111" s="57" t="s">
        <v>779</v>
      </c>
      <c r="C111" s="56" t="s">
        <v>537</v>
      </c>
      <c r="D111" s="56" t="s">
        <v>538</v>
      </c>
      <c r="E111" s="198">
        <v>95000000</v>
      </c>
    </row>
    <row r="112" spans="1:5" ht="27" customHeight="1">
      <c r="A112" s="18" t="s">
        <v>1260</v>
      </c>
      <c r="B112" s="57" t="s">
        <v>779</v>
      </c>
      <c r="C112" s="56" t="s">
        <v>1261</v>
      </c>
      <c r="D112" s="56" t="s">
        <v>1262</v>
      </c>
      <c r="E112" s="198">
        <v>90000000</v>
      </c>
    </row>
    <row r="113" spans="1:5" ht="27" customHeight="1">
      <c r="A113" s="18" t="s">
        <v>1260</v>
      </c>
      <c r="B113" s="57" t="s">
        <v>779</v>
      </c>
      <c r="C113" s="59" t="s">
        <v>1264</v>
      </c>
      <c r="D113" s="59" t="s">
        <v>1265</v>
      </c>
      <c r="E113" s="60">
        <v>160000000</v>
      </c>
    </row>
    <row r="114" spans="1:5" ht="27" customHeight="1">
      <c r="A114" s="18" t="s">
        <v>1260</v>
      </c>
      <c r="B114" s="57" t="s">
        <v>779</v>
      </c>
      <c r="C114" s="59" t="s">
        <v>1266</v>
      </c>
      <c r="D114" s="59" t="s">
        <v>562</v>
      </c>
      <c r="E114" s="60">
        <v>136125000</v>
      </c>
    </row>
    <row r="115" spans="1:5" ht="27" customHeight="1">
      <c r="A115" s="18" t="s">
        <v>1263</v>
      </c>
      <c r="B115" s="57" t="s">
        <v>779</v>
      </c>
      <c r="C115" s="56" t="s">
        <v>1267</v>
      </c>
      <c r="D115" s="56" t="s">
        <v>1268</v>
      </c>
      <c r="E115" s="198">
        <v>130000000</v>
      </c>
    </row>
    <row r="116" spans="1:5" ht="27" customHeight="1">
      <c r="A116" s="18" t="s">
        <v>2361</v>
      </c>
      <c r="B116" s="57" t="s">
        <v>779</v>
      </c>
      <c r="C116" s="59" t="s">
        <v>2368</v>
      </c>
      <c r="D116" s="59" t="s">
        <v>2369</v>
      </c>
      <c r="E116" s="60">
        <v>950000000</v>
      </c>
    </row>
    <row r="117" spans="1:5" ht="27" customHeight="1">
      <c r="A117" s="18" t="s">
        <v>2370</v>
      </c>
      <c r="B117" s="57" t="s">
        <v>779</v>
      </c>
      <c r="C117" s="59" t="s">
        <v>2371</v>
      </c>
      <c r="D117" s="59" t="s">
        <v>2372</v>
      </c>
      <c r="E117" s="60">
        <v>20160000</v>
      </c>
    </row>
    <row r="118" spans="1:5" ht="27" customHeight="1">
      <c r="A118" s="18" t="s">
        <v>2448</v>
      </c>
      <c r="B118" s="57" t="s">
        <v>779</v>
      </c>
      <c r="C118" s="56" t="s">
        <v>2449</v>
      </c>
      <c r="D118" s="210" t="s">
        <v>2450</v>
      </c>
      <c r="E118" s="198">
        <v>220000000</v>
      </c>
    </row>
    <row r="119" spans="1:5" ht="27" customHeight="1">
      <c r="A119" s="18" t="s">
        <v>2492</v>
      </c>
      <c r="B119" s="57" t="s">
        <v>779</v>
      </c>
      <c r="C119" s="56" t="s">
        <v>2517</v>
      </c>
      <c r="D119" s="56" t="s">
        <v>2518</v>
      </c>
      <c r="E119" s="198">
        <v>18000000</v>
      </c>
    </row>
    <row r="120" spans="1:5" ht="27" customHeight="1">
      <c r="A120" s="18" t="s">
        <v>2492</v>
      </c>
      <c r="B120" s="57" t="s">
        <v>779</v>
      </c>
      <c r="C120" s="56" t="s">
        <v>2519</v>
      </c>
      <c r="D120" s="56" t="s">
        <v>2520</v>
      </c>
      <c r="E120" s="198">
        <v>10000000</v>
      </c>
    </row>
    <row r="121" spans="1:5" ht="27" customHeight="1">
      <c r="A121" s="18" t="s">
        <v>1808</v>
      </c>
      <c r="B121" s="57" t="s">
        <v>779</v>
      </c>
      <c r="C121" s="59" t="s">
        <v>1809</v>
      </c>
      <c r="D121" s="59" t="s">
        <v>1810</v>
      </c>
      <c r="E121" s="60">
        <v>23650000</v>
      </c>
    </row>
    <row r="122" spans="1:5" ht="27" customHeight="1">
      <c r="A122" s="18" t="s">
        <v>1808</v>
      </c>
      <c r="B122" s="57" t="s">
        <v>779</v>
      </c>
      <c r="C122" s="56" t="s">
        <v>1811</v>
      </c>
      <c r="D122" s="56" t="s">
        <v>1812</v>
      </c>
      <c r="E122" s="198">
        <v>28400000</v>
      </c>
    </row>
    <row r="123" spans="1:5" ht="27" customHeight="1">
      <c r="A123" s="18" t="s">
        <v>1808</v>
      </c>
      <c r="B123" s="57" t="s">
        <v>779</v>
      </c>
      <c r="C123" s="59" t="s">
        <v>1813</v>
      </c>
      <c r="D123" s="59" t="s">
        <v>1814</v>
      </c>
      <c r="E123" s="60">
        <v>35220000</v>
      </c>
    </row>
    <row r="124" spans="1:5" ht="27" customHeight="1">
      <c r="A124" s="18" t="s">
        <v>1083</v>
      </c>
      <c r="B124" s="57" t="s">
        <v>779</v>
      </c>
      <c r="C124" s="59" t="s">
        <v>1139</v>
      </c>
      <c r="D124" s="59" t="s">
        <v>1140</v>
      </c>
      <c r="E124" s="60">
        <v>24560000</v>
      </c>
    </row>
    <row r="125" spans="1:5" ht="27" customHeight="1">
      <c r="A125" s="18" t="s">
        <v>1083</v>
      </c>
      <c r="B125" s="57" t="s">
        <v>779</v>
      </c>
      <c r="C125" s="59" t="s">
        <v>1141</v>
      </c>
      <c r="D125" s="59" t="s">
        <v>1142</v>
      </c>
      <c r="E125" s="60">
        <v>23454000</v>
      </c>
    </row>
    <row r="126" spans="1:5" ht="27" customHeight="1">
      <c r="A126" s="18" t="s">
        <v>1206</v>
      </c>
      <c r="B126" s="57" t="s">
        <v>779</v>
      </c>
      <c r="C126" s="56" t="s">
        <v>1224</v>
      </c>
      <c r="D126" s="59" t="s">
        <v>1227</v>
      </c>
      <c r="E126" s="60">
        <v>72100000</v>
      </c>
    </row>
    <row r="127" spans="1:5" ht="27" customHeight="1">
      <c r="A127" s="18" t="s">
        <v>1030</v>
      </c>
      <c r="B127" s="61" t="s">
        <v>1062</v>
      </c>
      <c r="C127" s="56" t="s">
        <v>1054</v>
      </c>
      <c r="D127" s="56" t="s">
        <v>1063</v>
      </c>
      <c r="E127" s="198">
        <v>75686512</v>
      </c>
    </row>
    <row r="128" spans="1:5" ht="27" customHeight="1">
      <c r="A128" s="18" t="s">
        <v>1030</v>
      </c>
      <c r="B128" s="61" t="s">
        <v>796</v>
      </c>
      <c r="C128" s="56" t="s">
        <v>1056</v>
      </c>
      <c r="D128" s="56" t="s">
        <v>1064</v>
      </c>
      <c r="E128" s="198">
        <v>8445360</v>
      </c>
    </row>
    <row r="129" spans="1:7" ht="27" customHeight="1">
      <c r="A129" s="18" t="s">
        <v>1030</v>
      </c>
      <c r="B129" s="61" t="s">
        <v>796</v>
      </c>
      <c r="C129" s="59" t="s">
        <v>1049</v>
      </c>
      <c r="D129" s="59" t="s">
        <v>1065</v>
      </c>
      <c r="E129" s="60">
        <v>100489950</v>
      </c>
    </row>
    <row r="130" spans="1:7" ht="27" customHeight="1">
      <c r="A130" s="18" t="s">
        <v>694</v>
      </c>
      <c r="B130" s="61" t="s">
        <v>796</v>
      </c>
      <c r="C130" s="56" t="s">
        <v>695</v>
      </c>
      <c r="D130" s="56" t="s">
        <v>696</v>
      </c>
      <c r="E130" s="198">
        <v>66000000</v>
      </c>
    </row>
    <row r="131" spans="1:7" ht="27" customHeight="1">
      <c r="A131" s="18" t="s">
        <v>2250</v>
      </c>
      <c r="B131" s="61" t="s">
        <v>796</v>
      </c>
      <c r="C131" s="56" t="s">
        <v>2256</v>
      </c>
      <c r="D131" s="56" t="s">
        <v>2257</v>
      </c>
      <c r="E131" s="198">
        <v>103080000</v>
      </c>
    </row>
    <row r="132" spans="1:7" ht="27" customHeight="1">
      <c r="A132" s="18" t="s">
        <v>2250</v>
      </c>
      <c r="B132" s="61" t="s">
        <v>796</v>
      </c>
      <c r="C132" s="59" t="s">
        <v>2258</v>
      </c>
      <c r="D132" s="59" t="s">
        <v>2259</v>
      </c>
      <c r="E132" s="60">
        <v>190000000</v>
      </c>
    </row>
    <row r="133" spans="1:7" ht="27" customHeight="1">
      <c r="A133" s="18" t="s">
        <v>2370</v>
      </c>
      <c r="B133" s="61" t="s">
        <v>796</v>
      </c>
      <c r="C133" s="59" t="s">
        <v>2367</v>
      </c>
      <c r="D133" s="59" t="s">
        <v>2373</v>
      </c>
      <c r="E133" s="60">
        <v>56600000</v>
      </c>
    </row>
    <row r="134" spans="1:7" ht="27" customHeight="1">
      <c r="A134" s="18" t="s">
        <v>2370</v>
      </c>
      <c r="B134" s="61" t="s">
        <v>796</v>
      </c>
      <c r="C134" s="59" t="s">
        <v>2374</v>
      </c>
      <c r="D134" s="59" t="s">
        <v>2375</v>
      </c>
      <c r="E134" s="60">
        <v>255300000</v>
      </c>
    </row>
    <row r="135" spans="1:7" ht="27" customHeight="1">
      <c r="A135" s="18" t="s">
        <v>2370</v>
      </c>
      <c r="B135" s="61" t="s">
        <v>796</v>
      </c>
      <c r="C135" s="59" t="s">
        <v>2376</v>
      </c>
      <c r="D135" s="59" t="s">
        <v>2377</v>
      </c>
      <c r="E135" s="60">
        <v>4600000</v>
      </c>
    </row>
    <row r="136" spans="1:7" ht="27" customHeight="1">
      <c r="A136" s="18" t="s">
        <v>2370</v>
      </c>
      <c r="B136" s="61" t="s">
        <v>796</v>
      </c>
      <c r="C136" s="59" t="s">
        <v>2378</v>
      </c>
      <c r="D136" s="59" t="s">
        <v>2379</v>
      </c>
      <c r="E136" s="60">
        <v>31098000</v>
      </c>
    </row>
    <row r="137" spans="1:7" ht="27" customHeight="1">
      <c r="A137" s="18" t="s">
        <v>1448</v>
      </c>
      <c r="B137" s="61" t="s">
        <v>796</v>
      </c>
      <c r="C137" s="59" t="s">
        <v>1454</v>
      </c>
      <c r="D137" s="212" t="s">
        <v>1455</v>
      </c>
      <c r="E137" s="60">
        <v>8400000</v>
      </c>
    </row>
    <row r="138" spans="1:7" ht="27" customHeight="1">
      <c r="A138" s="18" t="s">
        <v>2221</v>
      </c>
      <c r="B138" s="61" t="s">
        <v>796</v>
      </c>
      <c r="C138" s="56" t="s">
        <v>2222</v>
      </c>
      <c r="D138" s="56" t="s">
        <v>2223</v>
      </c>
      <c r="E138" s="198">
        <v>118000000</v>
      </c>
    </row>
    <row r="139" spans="1:7" ht="27" customHeight="1">
      <c r="A139" s="18" t="s">
        <v>2221</v>
      </c>
      <c r="B139" s="61" t="s">
        <v>796</v>
      </c>
      <c r="C139" s="56" t="s">
        <v>2224</v>
      </c>
      <c r="D139" s="56" t="s">
        <v>2225</v>
      </c>
      <c r="E139" s="198">
        <v>100000000</v>
      </c>
    </row>
    <row r="140" spans="1:7" s="69" customFormat="1" ht="27" customHeight="1">
      <c r="A140" s="18" t="s">
        <v>1931</v>
      </c>
      <c r="B140" s="61" t="s">
        <v>796</v>
      </c>
      <c r="C140" s="59" t="s">
        <v>1974</v>
      </c>
      <c r="D140" s="59" t="s">
        <v>1975</v>
      </c>
      <c r="E140" s="60">
        <v>4000000</v>
      </c>
      <c r="F140" s="1"/>
      <c r="G140" s="1"/>
    </row>
    <row r="141" spans="1:7" ht="27" customHeight="1">
      <c r="A141" s="18" t="s">
        <v>1976</v>
      </c>
      <c r="B141" s="61" t="s">
        <v>796</v>
      </c>
      <c r="C141" s="59" t="s">
        <v>1977</v>
      </c>
      <c r="D141" s="59" t="s">
        <v>1978</v>
      </c>
      <c r="E141" s="60">
        <v>9000000</v>
      </c>
    </row>
    <row r="142" spans="1:7" ht="27" customHeight="1">
      <c r="A142" s="18" t="s">
        <v>784</v>
      </c>
      <c r="B142" s="61" t="s">
        <v>796</v>
      </c>
      <c r="C142" s="56" t="s">
        <v>808</v>
      </c>
      <c r="D142" s="213" t="s">
        <v>809</v>
      </c>
      <c r="E142" s="198">
        <v>17000000</v>
      </c>
    </row>
    <row r="143" spans="1:7" ht="27" customHeight="1">
      <c r="A143" s="18" t="s">
        <v>784</v>
      </c>
      <c r="B143" s="61" t="s">
        <v>796</v>
      </c>
      <c r="C143" s="59" t="s">
        <v>810</v>
      </c>
      <c r="D143" s="59" t="s">
        <v>811</v>
      </c>
      <c r="E143" s="60">
        <v>15000000</v>
      </c>
    </row>
    <row r="144" spans="1:7" ht="27" customHeight="1">
      <c r="A144" s="18" t="s">
        <v>784</v>
      </c>
      <c r="B144" s="61" t="s">
        <v>796</v>
      </c>
      <c r="C144" s="59" t="s">
        <v>812</v>
      </c>
      <c r="D144" s="59" t="s">
        <v>813</v>
      </c>
      <c r="E144" s="60">
        <v>10000000</v>
      </c>
    </row>
    <row r="145" spans="1:5" ht="27" customHeight="1">
      <c r="A145" s="18" t="s">
        <v>784</v>
      </c>
      <c r="B145" s="61" t="s">
        <v>796</v>
      </c>
      <c r="C145" s="56" t="s">
        <v>814</v>
      </c>
      <c r="D145" s="207" t="s">
        <v>815</v>
      </c>
      <c r="E145" s="198">
        <v>25000000</v>
      </c>
    </row>
    <row r="146" spans="1:5" ht="27" customHeight="1">
      <c r="A146" s="18" t="s">
        <v>1206</v>
      </c>
      <c r="B146" s="61" t="s">
        <v>796</v>
      </c>
      <c r="C146" s="56" t="s">
        <v>1224</v>
      </c>
      <c r="D146" s="56" t="s">
        <v>1228</v>
      </c>
      <c r="E146" s="198">
        <v>27500000</v>
      </c>
    </row>
    <row r="147" spans="1:5" ht="27" customHeight="1">
      <c r="A147" s="18" t="s">
        <v>1523</v>
      </c>
      <c r="B147" s="57" t="s">
        <v>1143</v>
      </c>
      <c r="C147" s="205" t="s">
        <v>1526</v>
      </c>
      <c r="D147" s="59" t="s">
        <v>1527</v>
      </c>
      <c r="E147" s="60">
        <v>19900000</v>
      </c>
    </row>
    <row r="148" spans="1:5" ht="27" customHeight="1">
      <c r="A148" s="18" t="s">
        <v>1957</v>
      </c>
      <c r="B148" s="57" t="s">
        <v>1143</v>
      </c>
      <c r="C148" s="56" t="s">
        <v>1958</v>
      </c>
      <c r="D148" s="56" t="s">
        <v>1959</v>
      </c>
      <c r="E148" s="198">
        <v>53500000</v>
      </c>
    </row>
    <row r="149" spans="1:5" ht="27" customHeight="1">
      <c r="A149" s="18" t="s">
        <v>1957</v>
      </c>
      <c r="B149" s="57" t="s">
        <v>1143</v>
      </c>
      <c r="C149" s="56" t="s">
        <v>1960</v>
      </c>
      <c r="D149" s="56" t="s">
        <v>1961</v>
      </c>
      <c r="E149" s="198">
        <v>2500000</v>
      </c>
    </row>
    <row r="150" spans="1:5" ht="27" customHeight="1">
      <c r="A150" s="18" t="s">
        <v>1957</v>
      </c>
      <c r="B150" s="57" t="s">
        <v>1143</v>
      </c>
      <c r="C150" s="59" t="s">
        <v>1962</v>
      </c>
      <c r="D150" s="59" t="s">
        <v>1963</v>
      </c>
      <c r="E150" s="60">
        <v>3000000</v>
      </c>
    </row>
    <row r="151" spans="1:5" ht="27" customHeight="1">
      <c r="A151" s="18" t="s">
        <v>1957</v>
      </c>
      <c r="B151" s="57" t="s">
        <v>1143</v>
      </c>
      <c r="C151" s="59" t="s">
        <v>1964</v>
      </c>
      <c r="D151" s="59" t="s">
        <v>1965</v>
      </c>
      <c r="E151" s="60">
        <v>15000000</v>
      </c>
    </row>
    <row r="152" spans="1:5" ht="27" customHeight="1">
      <c r="A152" s="18" t="s">
        <v>1966</v>
      </c>
      <c r="B152" s="57" t="s">
        <v>1143</v>
      </c>
      <c r="C152" s="56" t="s">
        <v>1967</v>
      </c>
      <c r="D152" s="56" t="s">
        <v>1968</v>
      </c>
      <c r="E152" s="198">
        <v>9000000</v>
      </c>
    </row>
    <row r="153" spans="1:5" ht="27" customHeight="1">
      <c r="A153" s="18" t="s">
        <v>1969</v>
      </c>
      <c r="B153" s="57" t="s">
        <v>1143</v>
      </c>
      <c r="C153" s="59" t="s">
        <v>1970</v>
      </c>
      <c r="D153" s="59" t="s">
        <v>1971</v>
      </c>
      <c r="E153" s="60">
        <v>3000000</v>
      </c>
    </row>
    <row r="154" spans="1:5" ht="27" customHeight="1">
      <c r="A154" s="18" t="s">
        <v>1957</v>
      </c>
      <c r="B154" s="57" t="s">
        <v>1143</v>
      </c>
      <c r="C154" s="59" t="s">
        <v>1972</v>
      </c>
      <c r="D154" s="59" t="s">
        <v>1973</v>
      </c>
      <c r="E154" s="60">
        <v>3100000</v>
      </c>
    </row>
    <row r="155" spans="1:5" ht="27" customHeight="1">
      <c r="A155" s="18" t="s">
        <v>1083</v>
      </c>
      <c r="B155" s="57" t="s">
        <v>1143</v>
      </c>
      <c r="C155" s="59" t="s">
        <v>1144</v>
      </c>
      <c r="D155" s="59" t="s">
        <v>1145</v>
      </c>
      <c r="E155" s="60">
        <v>9000000</v>
      </c>
    </row>
    <row r="156" spans="1:5" ht="27" customHeight="1">
      <c r="A156" s="18" t="s">
        <v>1206</v>
      </c>
      <c r="B156" s="57" t="s">
        <v>1229</v>
      </c>
      <c r="C156" s="56" t="s">
        <v>1224</v>
      </c>
      <c r="D156" s="59" t="s">
        <v>1230</v>
      </c>
      <c r="E156" s="60">
        <v>24500000</v>
      </c>
    </row>
    <row r="157" spans="1:5" ht="27" customHeight="1">
      <c r="A157" s="65" t="s">
        <v>1523</v>
      </c>
      <c r="B157" s="57" t="s">
        <v>1066</v>
      </c>
      <c r="C157" s="206" t="s">
        <v>1528</v>
      </c>
      <c r="D157" s="207" t="s">
        <v>1529</v>
      </c>
      <c r="E157" s="198">
        <v>10000000</v>
      </c>
    </row>
    <row r="158" spans="1:5" ht="27" customHeight="1">
      <c r="A158" s="18" t="s">
        <v>1030</v>
      </c>
      <c r="B158" s="57" t="s">
        <v>1066</v>
      </c>
      <c r="C158" s="56" t="s">
        <v>1054</v>
      </c>
      <c r="D158" s="56" t="s">
        <v>1067</v>
      </c>
      <c r="E158" s="198">
        <v>56764884</v>
      </c>
    </row>
    <row r="159" spans="1:5" ht="27" customHeight="1">
      <c r="A159" s="18" t="s">
        <v>1030</v>
      </c>
      <c r="B159" s="57" t="s">
        <v>1066</v>
      </c>
      <c r="C159" s="56" t="s">
        <v>1056</v>
      </c>
      <c r="D159" s="56" t="s">
        <v>1068</v>
      </c>
      <c r="E159" s="198">
        <v>23224740</v>
      </c>
    </row>
    <row r="160" spans="1:5" ht="27" customHeight="1">
      <c r="A160" s="18" t="s">
        <v>1655</v>
      </c>
      <c r="B160" s="57" t="s">
        <v>1066</v>
      </c>
      <c r="C160" s="56" t="s">
        <v>1665</v>
      </c>
      <c r="D160" s="56" t="s">
        <v>1666</v>
      </c>
      <c r="E160" s="198">
        <v>10000000</v>
      </c>
    </row>
    <row r="161" spans="1:5" ht="27" customHeight="1">
      <c r="A161" s="18" t="s">
        <v>467</v>
      </c>
      <c r="B161" s="57" t="s">
        <v>1066</v>
      </c>
      <c r="C161" s="56" t="s">
        <v>472</v>
      </c>
      <c r="D161" s="56" t="s">
        <v>473</v>
      </c>
      <c r="E161" s="198">
        <v>8800000</v>
      </c>
    </row>
    <row r="162" spans="1:5" ht="27" customHeight="1">
      <c r="A162" s="18" t="s">
        <v>532</v>
      </c>
      <c r="B162" s="57" t="s">
        <v>1066</v>
      </c>
      <c r="C162" s="56" t="s">
        <v>533</v>
      </c>
      <c r="D162" s="56" t="s">
        <v>534</v>
      </c>
      <c r="E162" s="198">
        <v>35340000</v>
      </c>
    </row>
    <row r="163" spans="1:5" ht="27" customHeight="1">
      <c r="A163" s="18" t="s">
        <v>532</v>
      </c>
      <c r="B163" s="57" t="s">
        <v>1066</v>
      </c>
      <c r="C163" s="56" t="s">
        <v>539</v>
      </c>
      <c r="D163" s="56" t="s">
        <v>540</v>
      </c>
      <c r="E163" s="198">
        <v>210000000</v>
      </c>
    </row>
    <row r="164" spans="1:5" ht="27" customHeight="1">
      <c r="A164" s="18" t="s">
        <v>1206</v>
      </c>
      <c r="B164" s="57" t="s">
        <v>1066</v>
      </c>
      <c r="C164" s="56" t="s">
        <v>1224</v>
      </c>
      <c r="D164" s="59" t="s">
        <v>1231</v>
      </c>
      <c r="E164" s="60">
        <v>84600000</v>
      </c>
    </row>
    <row r="165" spans="1:5" ht="27" customHeight="1">
      <c r="A165" s="18" t="s">
        <v>162</v>
      </c>
      <c r="B165" s="57" t="s">
        <v>1066</v>
      </c>
      <c r="C165" s="56" t="s">
        <v>168</v>
      </c>
      <c r="D165" s="56" t="s">
        <v>169</v>
      </c>
      <c r="E165" s="198">
        <v>11880000</v>
      </c>
    </row>
    <row r="166" spans="1:5" ht="27" customHeight="1">
      <c r="A166" s="18" t="s">
        <v>162</v>
      </c>
      <c r="B166" s="57" t="s">
        <v>1066</v>
      </c>
      <c r="C166" s="59" t="s">
        <v>170</v>
      </c>
      <c r="D166" s="59" t="s">
        <v>171</v>
      </c>
      <c r="E166" s="60">
        <v>7000000</v>
      </c>
    </row>
    <row r="167" spans="1:5" ht="27" customHeight="1">
      <c r="A167" s="65" t="s">
        <v>1530</v>
      </c>
      <c r="B167" s="57" t="s">
        <v>1531</v>
      </c>
      <c r="C167" s="208" t="s">
        <v>1532</v>
      </c>
      <c r="D167" s="209" t="s">
        <v>1533</v>
      </c>
      <c r="E167" s="60">
        <v>8000000</v>
      </c>
    </row>
    <row r="168" spans="1:5" ht="27" customHeight="1">
      <c r="A168" s="18" t="s">
        <v>1030</v>
      </c>
      <c r="B168" s="57" t="s">
        <v>1069</v>
      </c>
      <c r="C168" s="59" t="s">
        <v>1070</v>
      </c>
      <c r="D168" s="59" t="s">
        <v>1071</v>
      </c>
      <c r="E168" s="60">
        <v>33456000</v>
      </c>
    </row>
    <row r="169" spans="1:5" ht="27" customHeight="1">
      <c r="A169" s="18" t="s">
        <v>587</v>
      </c>
      <c r="B169" s="57" t="s">
        <v>1069</v>
      </c>
      <c r="C169" s="56" t="s">
        <v>588</v>
      </c>
      <c r="D169" s="56" t="s">
        <v>589</v>
      </c>
      <c r="E169" s="198">
        <v>17000000</v>
      </c>
    </row>
    <row r="170" spans="1:5" ht="27" customHeight="1">
      <c r="A170" s="18" t="s">
        <v>1206</v>
      </c>
      <c r="B170" s="57" t="s">
        <v>1069</v>
      </c>
      <c r="C170" s="56" t="s">
        <v>1224</v>
      </c>
      <c r="D170" s="59" t="s">
        <v>1232</v>
      </c>
      <c r="E170" s="60">
        <v>22200000</v>
      </c>
    </row>
    <row r="171" spans="1:5" ht="27" customHeight="1">
      <c r="A171" s="18" t="s">
        <v>2314</v>
      </c>
      <c r="B171" s="57" t="s">
        <v>1069</v>
      </c>
      <c r="C171" s="56" t="s">
        <v>2315</v>
      </c>
      <c r="D171" s="56" t="s">
        <v>2316</v>
      </c>
      <c r="E171" s="198">
        <v>10000000</v>
      </c>
    </row>
    <row r="172" spans="1:5" ht="27" customHeight="1">
      <c r="A172" s="18" t="s">
        <v>2045</v>
      </c>
      <c r="B172" s="57" t="s">
        <v>1069</v>
      </c>
      <c r="C172" s="59" t="s">
        <v>2046</v>
      </c>
      <c r="D172" s="59" t="s">
        <v>2047</v>
      </c>
      <c r="E172" s="60">
        <v>21000000</v>
      </c>
    </row>
    <row r="173" spans="1:5" ht="27" customHeight="1">
      <c r="A173" s="65" t="s">
        <v>1523</v>
      </c>
      <c r="B173" s="57" t="s">
        <v>1072</v>
      </c>
      <c r="C173" s="206" t="s">
        <v>1537</v>
      </c>
      <c r="D173" s="207" t="s">
        <v>1538</v>
      </c>
      <c r="E173" s="200">
        <v>3764000</v>
      </c>
    </row>
    <row r="174" spans="1:5" ht="27" customHeight="1">
      <c r="A174" s="62" t="s">
        <v>1030</v>
      </c>
      <c r="B174" s="57" t="s">
        <v>1072</v>
      </c>
      <c r="C174" s="178" t="s">
        <v>1073</v>
      </c>
      <c r="D174" s="179" t="s">
        <v>1074</v>
      </c>
      <c r="E174" s="201">
        <v>15180000</v>
      </c>
    </row>
    <row r="175" spans="1:5" ht="27" customHeight="1">
      <c r="A175" s="62" t="s">
        <v>1030</v>
      </c>
      <c r="B175" s="57" t="s">
        <v>1072</v>
      </c>
      <c r="C175" s="178" t="s">
        <v>1075</v>
      </c>
      <c r="D175" s="179" t="s">
        <v>1076</v>
      </c>
      <c r="E175" s="201">
        <v>13750000</v>
      </c>
    </row>
    <row r="176" spans="1:5" ht="27" customHeight="1">
      <c r="A176" s="18" t="s">
        <v>2387</v>
      </c>
      <c r="B176" s="57" t="s">
        <v>1072</v>
      </c>
      <c r="C176" s="56" t="s">
        <v>2388</v>
      </c>
      <c r="D176" s="56" t="s">
        <v>2389</v>
      </c>
      <c r="E176" s="198">
        <v>18000000</v>
      </c>
    </row>
    <row r="177" spans="1:5" ht="27" customHeight="1">
      <c r="A177" s="18" t="s">
        <v>1206</v>
      </c>
      <c r="B177" s="57" t="s">
        <v>1072</v>
      </c>
      <c r="C177" s="56" t="s">
        <v>1224</v>
      </c>
      <c r="D177" s="59" t="s">
        <v>1233</v>
      </c>
      <c r="E177" s="60">
        <v>27800000</v>
      </c>
    </row>
    <row r="178" spans="1:5" ht="27" customHeight="1">
      <c r="A178" s="18" t="s">
        <v>216</v>
      </c>
      <c r="B178" s="61" t="s">
        <v>1077</v>
      </c>
      <c r="C178" s="56" t="s">
        <v>217</v>
      </c>
      <c r="D178" s="56" t="s">
        <v>218</v>
      </c>
      <c r="E178" s="198">
        <v>10000000</v>
      </c>
    </row>
    <row r="179" spans="1:5" ht="27" customHeight="1">
      <c r="A179" s="18" t="s">
        <v>219</v>
      </c>
      <c r="B179" s="61" t="s">
        <v>1077</v>
      </c>
      <c r="C179" s="59" t="s">
        <v>220</v>
      </c>
      <c r="D179" s="59" t="s">
        <v>221</v>
      </c>
      <c r="E179" s="60">
        <v>6000000</v>
      </c>
    </row>
    <row r="180" spans="1:5" ht="27" customHeight="1">
      <c r="A180" s="18" t="s">
        <v>1030</v>
      </c>
      <c r="B180" s="61" t="s">
        <v>1077</v>
      </c>
      <c r="C180" s="56" t="s">
        <v>1054</v>
      </c>
      <c r="D180" s="56" t="s">
        <v>1055</v>
      </c>
      <c r="E180" s="198">
        <v>94608140</v>
      </c>
    </row>
    <row r="181" spans="1:5" ht="27" customHeight="1">
      <c r="A181" s="18" t="s">
        <v>1030</v>
      </c>
      <c r="B181" s="61" t="s">
        <v>1077</v>
      </c>
      <c r="C181" s="56" t="s">
        <v>1056</v>
      </c>
      <c r="D181" s="56" t="s">
        <v>1078</v>
      </c>
      <c r="E181" s="198">
        <v>20057730</v>
      </c>
    </row>
    <row r="182" spans="1:5" ht="27" customHeight="1">
      <c r="A182" s="18" t="s">
        <v>1652</v>
      </c>
      <c r="B182" s="61" t="s">
        <v>1077</v>
      </c>
      <c r="C182" s="56" t="s">
        <v>1667</v>
      </c>
      <c r="D182" s="56" t="s">
        <v>1668</v>
      </c>
      <c r="E182" s="198">
        <v>40000000</v>
      </c>
    </row>
    <row r="183" spans="1:5" ht="27" customHeight="1">
      <c r="A183" s="18" t="s">
        <v>1652</v>
      </c>
      <c r="B183" s="61" t="s">
        <v>1077</v>
      </c>
      <c r="C183" s="56" t="s">
        <v>1669</v>
      </c>
      <c r="D183" s="56" t="s">
        <v>1670</v>
      </c>
      <c r="E183" s="198">
        <v>9800000</v>
      </c>
    </row>
    <row r="184" spans="1:5" ht="27" customHeight="1">
      <c r="A184" s="18" t="s">
        <v>1652</v>
      </c>
      <c r="B184" s="61" t="s">
        <v>1077</v>
      </c>
      <c r="C184" s="56" t="s">
        <v>1671</v>
      </c>
      <c r="D184" s="56" t="s">
        <v>1670</v>
      </c>
      <c r="E184" s="198">
        <v>7000000</v>
      </c>
    </row>
    <row r="185" spans="1:5" ht="27" customHeight="1">
      <c r="A185" s="18" t="s">
        <v>532</v>
      </c>
      <c r="B185" s="61" t="s">
        <v>1077</v>
      </c>
      <c r="C185" s="59" t="s">
        <v>541</v>
      </c>
      <c r="D185" s="59" t="s">
        <v>542</v>
      </c>
      <c r="E185" s="60">
        <v>93000000</v>
      </c>
    </row>
    <row r="186" spans="1:5" ht="27" customHeight="1">
      <c r="A186" s="18" t="s">
        <v>1448</v>
      </c>
      <c r="B186" s="61" t="s">
        <v>1077</v>
      </c>
      <c r="C186" s="59" t="s">
        <v>1456</v>
      </c>
      <c r="D186" s="212" t="s">
        <v>1457</v>
      </c>
      <c r="E186" s="60">
        <v>12000000</v>
      </c>
    </row>
    <row r="187" spans="1:5" ht="27" customHeight="1">
      <c r="A187" s="18" t="s">
        <v>1206</v>
      </c>
      <c r="B187" s="61" t="s">
        <v>1077</v>
      </c>
      <c r="C187" s="56" t="s">
        <v>1224</v>
      </c>
      <c r="D187" s="59" t="s">
        <v>1234</v>
      </c>
      <c r="E187" s="60">
        <v>68600000</v>
      </c>
    </row>
    <row r="188" spans="1:5" ht="27" customHeight="1">
      <c r="A188" s="18" t="s">
        <v>532</v>
      </c>
      <c r="B188" s="57" t="s">
        <v>1235</v>
      </c>
      <c r="C188" s="59" t="s">
        <v>541</v>
      </c>
      <c r="D188" s="59" t="s">
        <v>543</v>
      </c>
      <c r="E188" s="60">
        <v>130000000</v>
      </c>
    </row>
    <row r="189" spans="1:5" ht="27" customHeight="1">
      <c r="A189" s="18" t="s">
        <v>544</v>
      </c>
      <c r="B189" s="57" t="s">
        <v>1235</v>
      </c>
      <c r="C189" s="56" t="s">
        <v>545</v>
      </c>
      <c r="D189" s="56" t="s">
        <v>546</v>
      </c>
      <c r="E189" s="198">
        <v>100000000</v>
      </c>
    </row>
    <row r="190" spans="1:5" ht="27" customHeight="1">
      <c r="A190" s="18" t="s">
        <v>1206</v>
      </c>
      <c r="B190" s="57" t="s">
        <v>1235</v>
      </c>
      <c r="C190" s="56" t="s">
        <v>1224</v>
      </c>
      <c r="D190" s="59" t="s">
        <v>1236</v>
      </c>
      <c r="E190" s="60">
        <v>28500000</v>
      </c>
    </row>
    <row r="191" spans="1:5" ht="27" customHeight="1">
      <c r="A191" s="65" t="s">
        <v>1523</v>
      </c>
      <c r="B191" s="57" t="s">
        <v>1534</v>
      </c>
      <c r="C191" s="208" t="s">
        <v>1535</v>
      </c>
      <c r="D191" s="209" t="s">
        <v>1536</v>
      </c>
      <c r="E191" s="199">
        <v>9000000</v>
      </c>
    </row>
    <row r="192" spans="1:5" ht="27" customHeight="1">
      <c r="A192" s="18" t="s">
        <v>2390</v>
      </c>
      <c r="B192" s="57" t="s">
        <v>1534</v>
      </c>
      <c r="C192" s="59" t="s">
        <v>2391</v>
      </c>
      <c r="D192" s="59"/>
      <c r="E192" s="60">
        <v>8000000</v>
      </c>
    </row>
    <row r="193" spans="1:5" ht="27" customHeight="1">
      <c r="A193" s="18" t="s">
        <v>1206</v>
      </c>
      <c r="B193" s="57" t="s">
        <v>1237</v>
      </c>
      <c r="C193" s="56" t="s">
        <v>1224</v>
      </c>
      <c r="D193" s="59" t="s">
        <v>1238</v>
      </c>
      <c r="E193" s="60">
        <v>24000000</v>
      </c>
    </row>
    <row r="194" spans="1:5" ht="27" customHeight="1">
      <c r="A194" s="18" t="s">
        <v>532</v>
      </c>
      <c r="B194" s="57" t="s">
        <v>1096</v>
      </c>
      <c r="C194" s="59" t="s">
        <v>535</v>
      </c>
      <c r="D194" s="59" t="s">
        <v>536</v>
      </c>
      <c r="E194" s="60">
        <v>4719000</v>
      </c>
    </row>
    <row r="195" spans="1:5" ht="27" customHeight="1">
      <c r="A195" s="18" t="s">
        <v>1083</v>
      </c>
      <c r="B195" s="57" t="s">
        <v>1146</v>
      </c>
      <c r="C195" s="59" t="s">
        <v>1147</v>
      </c>
      <c r="D195" s="59" t="s">
        <v>1148</v>
      </c>
      <c r="E195" s="60">
        <v>15000000</v>
      </c>
    </row>
    <row r="196" spans="1:5" ht="27" customHeight="1">
      <c r="A196" s="18" t="s">
        <v>1083</v>
      </c>
      <c r="B196" s="57" t="s">
        <v>1096</v>
      </c>
      <c r="C196" s="56" t="s">
        <v>1149</v>
      </c>
      <c r="D196" s="56" t="s">
        <v>1150</v>
      </c>
      <c r="E196" s="198">
        <v>16494860</v>
      </c>
    </row>
    <row r="197" spans="1:5" ht="27" customHeight="1">
      <c r="A197" s="18" t="s">
        <v>1121</v>
      </c>
      <c r="B197" s="57" t="s">
        <v>1096</v>
      </c>
      <c r="C197" s="56" t="s">
        <v>1151</v>
      </c>
      <c r="D197" s="56" t="s">
        <v>1150</v>
      </c>
      <c r="E197" s="198">
        <v>8394020</v>
      </c>
    </row>
    <row r="198" spans="1:5" ht="27" customHeight="1">
      <c r="A198" s="18" t="s">
        <v>1206</v>
      </c>
      <c r="B198" s="57" t="s">
        <v>1096</v>
      </c>
      <c r="C198" s="56" t="s">
        <v>1224</v>
      </c>
      <c r="D198" s="59" t="s">
        <v>1239</v>
      </c>
      <c r="E198" s="60">
        <v>78300000</v>
      </c>
    </row>
    <row r="199" spans="1:5" ht="27" customHeight="1">
      <c r="A199" s="18" t="s">
        <v>2314</v>
      </c>
      <c r="B199" s="57" t="s">
        <v>1096</v>
      </c>
      <c r="C199" s="59" t="s">
        <v>2317</v>
      </c>
      <c r="D199" s="59" t="s">
        <v>2316</v>
      </c>
      <c r="E199" s="60">
        <v>10000000</v>
      </c>
    </row>
    <row r="200" spans="1:5">
      <c r="B200" s="8"/>
    </row>
    <row r="201" spans="1:5">
      <c r="B201" s="8"/>
    </row>
    <row r="202" spans="1:5">
      <c r="B202" s="8"/>
    </row>
    <row r="203" spans="1:5">
      <c r="B203" s="8"/>
      <c r="D203" s="215"/>
    </row>
    <row r="204" spans="1:5">
      <c r="B204" s="8"/>
    </row>
    <row r="205" spans="1:5">
      <c r="B205" s="8"/>
      <c r="D205" s="215"/>
    </row>
    <row r="206" spans="1:5">
      <c r="B206" s="8"/>
      <c r="D206" s="215"/>
    </row>
    <row r="207" spans="1:5">
      <c r="B207" s="8"/>
      <c r="C207" s="9"/>
      <c r="D207" s="216"/>
      <c r="E207" s="194"/>
    </row>
    <row r="208" spans="1:5">
      <c r="B208" s="8"/>
      <c r="C208" s="9"/>
      <c r="D208" s="216"/>
      <c r="E208" s="194"/>
    </row>
    <row r="209" spans="1:5">
      <c r="B209" s="8"/>
    </row>
    <row r="210" spans="1:5">
      <c r="B210" s="8"/>
      <c r="C210" s="9"/>
      <c r="D210" s="216"/>
      <c r="E210" s="194"/>
    </row>
    <row r="211" spans="1:5">
      <c r="B211" s="8"/>
      <c r="D211" s="215"/>
    </row>
    <row r="212" spans="1:5">
      <c r="B212" s="8"/>
      <c r="C212" s="9"/>
      <c r="D212" s="9"/>
      <c r="E212" s="194"/>
    </row>
    <row r="213" spans="1:5">
      <c r="B213" s="8"/>
    </row>
    <row r="214" spans="1:5">
      <c r="B214" s="8"/>
      <c r="C214" s="9"/>
      <c r="D214" s="9"/>
      <c r="E214" s="194"/>
    </row>
    <row r="215" spans="1:5">
      <c r="B215" s="8"/>
      <c r="C215" s="9"/>
      <c r="D215" s="9"/>
      <c r="E215" s="194"/>
    </row>
    <row r="216" spans="1:5">
      <c r="A216" s="6"/>
      <c r="B216" s="6"/>
      <c r="C216" s="217"/>
      <c r="D216" s="217"/>
      <c r="E216" s="202"/>
    </row>
    <row r="217" spans="1:5">
      <c r="A217" s="6"/>
      <c r="B217" s="6"/>
      <c r="C217" s="217"/>
      <c r="D217" s="217"/>
      <c r="E217" s="202"/>
    </row>
    <row r="218" spans="1:5">
      <c r="A218" s="6"/>
      <c r="B218" s="6"/>
      <c r="C218" s="217"/>
      <c r="D218" s="217"/>
      <c r="E218" s="202"/>
    </row>
    <row r="219" spans="1:5">
      <c r="A219" s="6"/>
      <c r="B219" s="6"/>
      <c r="C219" s="217"/>
      <c r="D219" s="217"/>
      <c r="E219" s="202"/>
    </row>
    <row r="220" spans="1:5">
      <c r="A220" s="6"/>
      <c r="B220" s="6"/>
      <c r="C220" s="217"/>
      <c r="D220" s="217"/>
      <c r="E220" s="202"/>
    </row>
    <row r="223" spans="1:5">
      <c r="B223" s="10"/>
    </row>
    <row r="225" spans="1:5">
      <c r="A225" s="14"/>
      <c r="B225" s="15"/>
      <c r="C225" s="12"/>
      <c r="D225" s="218"/>
      <c r="E225" s="195"/>
    </row>
    <row r="226" spans="1:5">
      <c r="A226" s="14"/>
      <c r="B226" s="15"/>
      <c r="C226" s="13"/>
      <c r="D226" s="219"/>
      <c r="E226" s="196"/>
    </row>
    <row r="227" spans="1:5">
      <c r="A227" s="14"/>
      <c r="B227" s="15"/>
      <c r="C227" s="12"/>
      <c r="D227" s="218"/>
      <c r="E227" s="195"/>
    </row>
    <row r="228" spans="1:5">
      <c r="A228" s="14"/>
      <c r="B228" s="15"/>
      <c r="C228" s="12"/>
      <c r="D228" s="218"/>
      <c r="E228" s="195"/>
    </row>
    <row r="229" spans="1:5">
      <c r="A229" s="14"/>
      <c r="B229" s="15"/>
      <c r="C229" s="12"/>
      <c r="D229" s="218"/>
      <c r="E229" s="195"/>
    </row>
    <row r="230" spans="1:5">
      <c r="A230" s="14"/>
      <c r="B230" s="15"/>
      <c r="C230" s="12"/>
      <c r="D230" s="218"/>
      <c r="E230" s="195"/>
    </row>
    <row r="231" spans="1:5">
      <c r="A231" s="14"/>
      <c r="B231" s="15"/>
      <c r="C231" s="12"/>
      <c r="D231" s="218"/>
      <c r="E231" s="195"/>
    </row>
    <row r="232" spans="1:5">
      <c r="A232" s="14"/>
      <c r="B232" s="15"/>
      <c r="C232" s="12"/>
      <c r="D232" s="218"/>
      <c r="E232" s="195"/>
    </row>
    <row r="233" spans="1:5">
      <c r="A233" s="14"/>
      <c r="B233" s="15"/>
      <c r="C233" s="12"/>
      <c r="D233" s="218"/>
    </row>
    <row r="234" spans="1:5">
      <c r="B234" s="8"/>
      <c r="C234" s="9"/>
      <c r="D234" s="9"/>
      <c r="E234" s="194"/>
    </row>
    <row r="235" spans="1:5">
      <c r="B235" s="8"/>
      <c r="D235" s="9"/>
    </row>
    <row r="236" spans="1:5">
      <c r="B236" s="8"/>
      <c r="C236" s="9"/>
      <c r="D236" s="9"/>
      <c r="E236" s="194"/>
    </row>
    <row r="237" spans="1:5">
      <c r="B237" s="8"/>
      <c r="C237" s="9"/>
      <c r="D237" s="9"/>
      <c r="E237" s="194"/>
    </row>
    <row r="238" spans="1:5">
      <c r="B238" s="8"/>
      <c r="C238" s="9"/>
      <c r="D238" s="9"/>
      <c r="E238" s="194"/>
    </row>
    <row r="239" spans="1:5">
      <c r="B239" s="8"/>
    </row>
    <row r="240" spans="1:5">
      <c r="B240" s="8"/>
    </row>
    <row r="241" spans="2:5">
      <c r="B241" s="10"/>
    </row>
    <row r="243" spans="2:5">
      <c r="B243" s="8"/>
      <c r="C243" s="9"/>
      <c r="D243" s="9"/>
      <c r="E243" s="203"/>
    </row>
    <row r="244" spans="2:5">
      <c r="B244" s="8"/>
    </row>
    <row r="245" spans="2:5">
      <c r="B245" s="8"/>
      <c r="C245" s="9"/>
      <c r="D245" s="9"/>
      <c r="E245" s="194"/>
    </row>
    <row r="246" spans="2:5">
      <c r="B246" s="8"/>
      <c r="C246" s="9"/>
      <c r="D246" s="220"/>
    </row>
    <row r="247" spans="2:5">
      <c r="B247" s="8"/>
      <c r="C247" s="9"/>
      <c r="D247" s="220"/>
    </row>
    <row r="248" spans="2:5">
      <c r="B248" s="8"/>
      <c r="C248" s="9"/>
      <c r="D248" s="220"/>
    </row>
    <row r="249" spans="2:5">
      <c r="B249" s="10"/>
    </row>
    <row r="250" spans="2:5">
      <c r="B250" s="10"/>
    </row>
    <row r="251" spans="2:5">
      <c r="B251" s="8"/>
      <c r="C251" s="9"/>
      <c r="D251" s="9"/>
      <c r="E251" s="194"/>
    </row>
    <row r="252" spans="2:5">
      <c r="B252" s="8"/>
      <c r="C252" s="9"/>
      <c r="D252" s="9"/>
      <c r="E252" s="194"/>
    </row>
    <row r="253" spans="2:5">
      <c r="B253" s="8"/>
      <c r="C253" s="9"/>
      <c r="D253" s="9"/>
      <c r="E253" s="194"/>
    </row>
    <row r="254" spans="2:5">
      <c r="B254" s="8"/>
    </row>
    <row r="255" spans="2:5">
      <c r="B255" s="10"/>
    </row>
    <row r="256" spans="2:5">
      <c r="B256" s="10"/>
    </row>
    <row r="257" spans="2:5">
      <c r="B257" s="10"/>
    </row>
    <row r="258" spans="2:5">
      <c r="B258" s="8"/>
      <c r="C258" s="9"/>
      <c r="D258" s="9"/>
      <c r="E258" s="194"/>
    </row>
    <row r="259" spans="2:5">
      <c r="B259" s="8"/>
      <c r="C259" s="9"/>
      <c r="D259" s="9"/>
      <c r="E259" s="194"/>
    </row>
    <row r="260" spans="2:5">
      <c r="B260" s="8"/>
      <c r="C260" s="9"/>
      <c r="D260" s="9"/>
      <c r="E260" s="194"/>
    </row>
    <row r="261" spans="2:5">
      <c r="B261" s="8"/>
      <c r="C261" s="16"/>
      <c r="D261" s="17"/>
      <c r="E261" s="164"/>
    </row>
    <row r="262" spans="2:5">
      <c r="B262" s="8"/>
      <c r="C262" s="16"/>
      <c r="D262" s="13"/>
      <c r="E262" s="164"/>
    </row>
    <row r="263" spans="2:5">
      <c r="B263" s="8"/>
      <c r="C263" s="16"/>
      <c r="D263" s="13"/>
      <c r="E263" s="164"/>
    </row>
    <row r="264" spans="2:5">
      <c r="B264" s="8"/>
      <c r="C264" s="16"/>
      <c r="D264" s="13"/>
      <c r="E264" s="164"/>
    </row>
    <row r="265" spans="2:5">
      <c r="B265" s="8"/>
      <c r="C265" s="16"/>
      <c r="D265" s="13"/>
      <c r="E265" s="164"/>
    </row>
    <row r="266" spans="2:5">
      <c r="B266" s="8"/>
      <c r="C266" s="16"/>
      <c r="D266" s="13"/>
      <c r="E266" s="164"/>
    </row>
    <row r="267" spans="2:5">
      <c r="B267" s="8"/>
      <c r="C267" s="16"/>
      <c r="D267" s="17"/>
      <c r="E267" s="164"/>
    </row>
    <row r="268" spans="2:5">
      <c r="B268" s="8"/>
      <c r="C268" s="16"/>
      <c r="D268" s="17"/>
      <c r="E268" s="164"/>
    </row>
    <row r="269" spans="2:5">
      <c r="B269" s="8"/>
      <c r="C269" s="16"/>
      <c r="D269" s="17"/>
      <c r="E269" s="164"/>
    </row>
    <row r="270" spans="2:5">
      <c r="B270" s="8"/>
      <c r="C270" s="16"/>
      <c r="D270" s="17"/>
      <c r="E270" s="164"/>
    </row>
    <row r="271" spans="2:5">
      <c r="B271" s="8"/>
    </row>
    <row r="272" spans="2:5">
      <c r="B272" s="8"/>
    </row>
    <row r="273" spans="2:5">
      <c r="B273" s="8"/>
    </row>
    <row r="274" spans="2:5">
      <c r="B274" s="8"/>
    </row>
    <row r="275" spans="2:5">
      <c r="B275" s="10"/>
    </row>
    <row r="276" spans="2:5">
      <c r="B276" s="10"/>
    </row>
    <row r="277" spans="2:5">
      <c r="B277" s="8"/>
      <c r="C277" s="9"/>
      <c r="D277" s="9"/>
      <c r="E277" s="194"/>
    </row>
    <row r="278" spans="2:5">
      <c r="B278" s="8"/>
    </row>
    <row r="279" spans="2:5">
      <c r="B279" s="8"/>
    </row>
    <row r="280" spans="2:5">
      <c r="B280" s="10"/>
    </row>
    <row r="281" spans="2:5">
      <c r="B281" s="10"/>
    </row>
    <row r="282" spans="2:5">
      <c r="B282" s="10"/>
    </row>
    <row r="283" spans="2:5">
      <c r="B283" s="8"/>
    </row>
  </sheetData>
  <sortState ref="A4:G199">
    <sortCondition ref="B4:B199"/>
  </sortState>
  <mergeCells count="1">
    <mergeCell ref="A1:C1"/>
  </mergeCells>
  <phoneticPr fontId="13" type="noConversion"/>
  <pageMargins left="0.70866141732283472" right="0.70866141732283472" top="0.74803149606299213" bottom="0.74803149606299213" header="0.31496062992125984" footer="0.31496062992125984"/>
  <pageSetup paperSize="9" scale="7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공사(신규)</vt:lpstr>
      <vt:lpstr>(공사-신규) 작성요령</vt:lpstr>
      <vt:lpstr>공사(장기)</vt:lpstr>
      <vt:lpstr>용역</vt:lpstr>
      <vt:lpstr>물품</vt:lpstr>
    </vt:vector>
  </TitlesOfParts>
  <Company>XP SP3 FINAL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snoopy</dc:creator>
  <cp:lastModifiedBy>.</cp:lastModifiedBy>
  <cp:lastPrinted>2020-12-12T07:09:49Z</cp:lastPrinted>
  <dcterms:created xsi:type="dcterms:W3CDTF">2011-07-14T07:32:18Z</dcterms:created>
  <dcterms:modified xsi:type="dcterms:W3CDTF">2021-02-09T07:54:37Z</dcterms:modified>
</cp:coreProperties>
</file>